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64" i="1"/>
  <c r="G64"/>
  <c r="F64"/>
  <c r="E64"/>
  <c r="D64"/>
  <c r="C64" s="1"/>
  <c r="H63"/>
  <c r="G63"/>
  <c r="F63"/>
  <c r="E63"/>
  <c r="D63"/>
  <c r="H60"/>
  <c r="G60"/>
  <c r="F60"/>
  <c r="E60"/>
  <c r="D60"/>
  <c r="H59"/>
  <c r="G59"/>
  <c r="F59"/>
  <c r="E59"/>
  <c r="D59"/>
  <c r="H58"/>
  <c r="G58"/>
  <c r="F58"/>
  <c r="E58"/>
  <c r="D58"/>
  <c r="C58" s="1"/>
  <c r="H56"/>
  <c r="G56"/>
  <c r="F56"/>
  <c r="D56"/>
  <c r="C56" s="1"/>
  <c r="H55"/>
  <c r="G55"/>
  <c r="F55"/>
  <c r="E55"/>
  <c r="D55"/>
  <c r="H54"/>
  <c r="G54"/>
  <c r="F54"/>
  <c r="E54"/>
  <c r="D54"/>
  <c r="C54" s="1"/>
  <c r="H53"/>
  <c r="G53"/>
  <c r="F53"/>
  <c r="E53"/>
  <c r="D53"/>
  <c r="H52"/>
  <c r="G52"/>
  <c r="F52"/>
  <c r="D52"/>
  <c r="H51"/>
  <c r="G51"/>
  <c r="F51"/>
  <c r="E51"/>
  <c r="D51"/>
  <c r="C51" s="1"/>
  <c r="H50"/>
  <c r="G50"/>
  <c r="F50"/>
  <c r="E50"/>
  <c r="D50"/>
  <c r="H49"/>
  <c r="H48" s="1"/>
  <c r="G49"/>
  <c r="F49"/>
  <c r="F48" s="1"/>
  <c r="E49"/>
  <c r="D49"/>
  <c r="C49" s="1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G48"/>
  <c r="E48"/>
  <c r="H47"/>
  <c r="G47"/>
  <c r="F47"/>
  <c r="E47"/>
  <c r="D47"/>
  <c r="H46"/>
  <c r="G46"/>
  <c r="F46"/>
  <c r="E46"/>
  <c r="D46"/>
  <c r="C46" s="1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H44"/>
  <c r="G44"/>
  <c r="F44"/>
  <c r="E44"/>
  <c r="D44"/>
  <c r="C44" s="1"/>
  <c r="H43"/>
  <c r="G43"/>
  <c r="F43"/>
  <c r="E43"/>
  <c r="D43"/>
  <c r="H42"/>
  <c r="G42"/>
  <c r="F42"/>
  <c r="E42"/>
  <c r="D42"/>
  <c r="C42" s="1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C35" s="1"/>
  <c r="H34"/>
  <c r="G34"/>
  <c r="F34"/>
  <c r="E34"/>
  <c r="D34"/>
  <c r="H33"/>
  <c r="G33"/>
  <c r="F33"/>
  <c r="E33"/>
  <c r="D33"/>
  <c r="C33" s="1"/>
  <c r="H32"/>
  <c r="G32"/>
  <c r="G31" s="1"/>
  <c r="F32"/>
  <c r="E32"/>
  <c r="E31" s="1"/>
  <c r="D32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F31"/>
  <c r="D31"/>
  <c r="H30"/>
  <c r="G30"/>
  <c r="F30"/>
  <c r="E30"/>
  <c r="D30"/>
  <c r="H29"/>
  <c r="G29"/>
  <c r="F29"/>
  <c r="E29"/>
  <c r="D29"/>
  <c r="C29" s="1"/>
  <c r="H26"/>
  <c r="G26"/>
  <c r="F26"/>
  <c r="E26"/>
  <c r="D26"/>
  <c r="H25"/>
  <c r="G25"/>
  <c r="F25"/>
  <c r="E25"/>
  <c r="D25"/>
  <c r="C25" s="1"/>
  <c r="H24"/>
  <c r="G24"/>
  <c r="F24"/>
  <c r="E24"/>
  <c r="D24"/>
  <c r="H23"/>
  <c r="H22" s="1"/>
  <c r="G23"/>
  <c r="F23"/>
  <c r="F22" s="1"/>
  <c r="E23"/>
  <c r="D23"/>
  <c r="C23" s="1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G22"/>
  <c r="E22"/>
  <c r="H21"/>
  <c r="G21"/>
  <c r="F21"/>
  <c r="E21"/>
  <c r="D21"/>
  <c r="H19"/>
  <c r="G19"/>
  <c r="F19"/>
  <c r="E19"/>
  <c r="E18" s="1"/>
  <c r="D19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F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G12" s="1"/>
  <c r="F13"/>
  <c r="E13"/>
  <c r="E12" s="1"/>
  <c r="D13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F12"/>
  <c r="D12"/>
  <c r="H11"/>
  <c r="G11"/>
  <c r="F11"/>
  <c r="E11"/>
  <c r="D11"/>
  <c r="H10"/>
  <c r="H9" s="1"/>
  <c r="G10"/>
  <c r="F10"/>
  <c r="F9" s="1"/>
  <c r="E10"/>
  <c r="D10"/>
  <c r="C10" s="1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G9"/>
  <c r="E9"/>
  <c r="AV8"/>
  <c r="AU8"/>
  <c r="AS8"/>
  <c r="AR8"/>
  <c r="AO8"/>
  <c r="AN8"/>
  <c r="AL8"/>
  <c r="AK8"/>
  <c r="AH8"/>
  <c r="AG8"/>
  <c r="AE8"/>
  <c r="AD8"/>
  <c r="AA8"/>
  <c r="Z8"/>
  <c r="X8"/>
  <c r="W8"/>
  <c r="T8"/>
  <c r="S8"/>
  <c r="R8"/>
  <c r="Q8"/>
  <c r="P8"/>
  <c r="M8"/>
  <c r="L8"/>
  <c r="K8"/>
  <c r="J8"/>
  <c r="I8"/>
  <c r="C14" l="1"/>
  <c r="C16"/>
  <c r="G18"/>
  <c r="C21"/>
  <c r="C45"/>
  <c r="C37"/>
  <c r="C39"/>
  <c r="C41"/>
  <c r="C43"/>
  <c r="C47"/>
  <c r="C53"/>
  <c r="C55"/>
  <c r="F65"/>
  <c r="H65"/>
  <c r="E65"/>
  <c r="G65"/>
  <c r="I65"/>
  <c r="K65"/>
  <c r="M65"/>
  <c r="O65"/>
  <c r="Q65"/>
  <c r="S65"/>
  <c r="U65"/>
  <c r="W65"/>
  <c r="Y65"/>
  <c r="AA65"/>
  <c r="AC65"/>
  <c r="AE65"/>
  <c r="AG65"/>
  <c r="AI65"/>
  <c r="AK65"/>
  <c r="AM65"/>
  <c r="AO65"/>
  <c r="AQ65"/>
  <c r="AS65"/>
  <c r="AU65"/>
  <c r="AW65"/>
  <c r="C60"/>
  <c r="D9"/>
  <c r="C11"/>
  <c r="C13"/>
  <c r="C15"/>
  <c r="C17"/>
  <c r="C19"/>
  <c r="C18" s="1"/>
  <c r="D22"/>
  <c r="C24"/>
  <c r="C26"/>
  <c r="C30"/>
  <c r="C32"/>
  <c r="C34"/>
  <c r="C36"/>
  <c r="C38"/>
  <c r="C40"/>
  <c r="D48"/>
  <c r="D65" s="1"/>
  <c r="J65"/>
  <c r="L65"/>
  <c r="N65"/>
  <c r="P65"/>
  <c r="R65"/>
  <c r="T65"/>
  <c r="V65"/>
  <c r="X65"/>
  <c r="Z65"/>
  <c r="AB65"/>
  <c r="AD65"/>
  <c r="AF65"/>
  <c r="AH65"/>
  <c r="AJ65"/>
  <c r="AL65"/>
  <c r="AN65"/>
  <c r="AP65"/>
  <c r="AR65"/>
  <c r="AT65"/>
  <c r="AV65"/>
  <c r="AX65"/>
  <c r="C50"/>
  <c r="C48" s="1"/>
  <c r="C52"/>
  <c r="C59"/>
  <c r="C63"/>
  <c r="C9"/>
  <c r="C22"/>
  <c r="I66"/>
  <c r="AD66"/>
  <c r="AR66" l="1"/>
  <c r="P66"/>
  <c r="AK66"/>
  <c r="C31"/>
  <c r="C12"/>
  <c r="W66"/>
  <c r="C66"/>
  <c r="C65" l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Autor:
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zapytać o liczbę ECTS proponujemy 2 ECTS za 30 godz. 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zwrócić uwagę na ECTS</t>
        </r>
      </text>
    </comment>
  </commentList>
</comments>
</file>

<file path=xl/sharedStrings.xml><?xml version="1.0" encoding="utf-8"?>
<sst xmlns="http://schemas.openxmlformats.org/spreadsheetml/2006/main" count="222" uniqueCount="163">
  <si>
    <t>ELBLĄSKA  UCZELNIA</t>
  </si>
  <si>
    <r>
      <t>PLAN STUDIÓW -</t>
    </r>
    <r>
      <rPr>
        <b/>
        <sz val="18"/>
        <color indexed="10"/>
        <rFont val="Arial"/>
        <family val="2"/>
        <charset val="238"/>
      </rPr>
      <t>PROFIL PRAKTYCZNY</t>
    </r>
  </si>
  <si>
    <t>HUMANISTYCZNO-EKONOMICZNA  W  ELBLĄGU</t>
  </si>
  <si>
    <t>Kierunek:</t>
  </si>
  <si>
    <t>PEDAGOGIKA</t>
  </si>
  <si>
    <t>Specjalności:</t>
  </si>
  <si>
    <t>WYDZIAŁ  ADMINISTRACJI I NAUK SPOŁECZNYCH</t>
  </si>
  <si>
    <t>Studia:</t>
  </si>
  <si>
    <t>Pierwszego stopnia -niestacjonarne</t>
  </si>
  <si>
    <t>pedagogika resocjalizacyjna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</si>
  <si>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</si>
  <si>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</si>
  <si>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</si>
  <si>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</si>
  <si>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</si>
  <si>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</si>
  <si>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</si>
  <si>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</si>
  <si>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</si>
  <si>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</si>
  <si>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</si>
  <si>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</si>
  <si>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</si>
  <si>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S</t>
  </si>
  <si>
    <t>Zaj. Pr.</t>
  </si>
  <si>
    <t>Kon</t>
  </si>
  <si>
    <t>E-Zoc-Zal</t>
  </si>
  <si>
    <t>ECTS</t>
  </si>
  <si>
    <t>samoksz</t>
  </si>
  <si>
    <t>samoksztal</t>
  </si>
  <si>
    <t>semin.</t>
  </si>
  <si>
    <t>seminar</t>
  </si>
  <si>
    <t>A</t>
  </si>
  <si>
    <t>Grupa zajęć ogólnohumanistycznych</t>
  </si>
  <si>
    <t>A 1</t>
  </si>
  <si>
    <t>filozofia z elementami etyki ogólnej</t>
  </si>
  <si>
    <t>E</t>
  </si>
  <si>
    <t>A 2</t>
  </si>
  <si>
    <t>Koncepcje człowieka w humanistyce i naukach społecznych</t>
  </si>
  <si>
    <t>B</t>
  </si>
  <si>
    <t>Grupa zajęć psychologicznych</t>
  </si>
  <si>
    <t>B 1</t>
  </si>
  <si>
    <t xml:space="preserve">podstawy psychologii </t>
  </si>
  <si>
    <t>B 2</t>
  </si>
  <si>
    <t>psychologia rozwojowa</t>
  </si>
  <si>
    <t>B 3</t>
  </si>
  <si>
    <t>psychologia społeczna</t>
  </si>
  <si>
    <t>B 4</t>
  </si>
  <si>
    <t>systemowa teoria rodziny</t>
  </si>
  <si>
    <t>Zoc</t>
  </si>
  <si>
    <t>zaburzenia rozwoju indywidualnego</t>
  </si>
  <si>
    <t>C</t>
  </si>
  <si>
    <t>Grupa zajęc socjologicznych</t>
  </si>
  <si>
    <t>C 1</t>
  </si>
  <si>
    <t>socjologia</t>
  </si>
  <si>
    <t xml:space="preserve">elemnty socjoterapii </t>
  </si>
  <si>
    <t>C 2</t>
  </si>
  <si>
    <t>socjologia wychowania</t>
  </si>
  <si>
    <t>D</t>
  </si>
  <si>
    <t>Grupa zajęć podstawowych</t>
  </si>
  <si>
    <t>D 1</t>
  </si>
  <si>
    <t>bhp w instytucjach oświatowych</t>
  </si>
  <si>
    <t>D 2</t>
  </si>
  <si>
    <t>technologie informacyjne</t>
  </si>
  <si>
    <t>D 3</t>
  </si>
  <si>
    <t>rozwój osobisty i zarządzanie wiedzą</t>
  </si>
  <si>
    <t>D 4</t>
  </si>
  <si>
    <t>komunikacja interpersonalna i społeczna</t>
  </si>
  <si>
    <t xml:space="preserve">Ochrona własności inetelktuanej </t>
  </si>
  <si>
    <t xml:space="preserve">Techniki Uczenia się </t>
  </si>
  <si>
    <t>kultura organizacyjna w placówkach oświatowo-wychowawczych</t>
  </si>
  <si>
    <t xml:space="preserve">język  </t>
  </si>
  <si>
    <t>zoc/zal</t>
  </si>
  <si>
    <t>Zoc/zal/</t>
  </si>
  <si>
    <t>Zoc/zal</t>
  </si>
  <si>
    <t>Grupa zajęć ogólnopedagogicznych</t>
  </si>
  <si>
    <t>E 1</t>
  </si>
  <si>
    <t>historia wychowania</t>
  </si>
  <si>
    <t>E 2</t>
  </si>
  <si>
    <t>teoria wychowania</t>
  </si>
  <si>
    <t>E/zoc</t>
  </si>
  <si>
    <t>E 3</t>
  </si>
  <si>
    <t>patologie społeczne-diagnoza, prof.., terapia</t>
  </si>
  <si>
    <t>E 4</t>
  </si>
  <si>
    <t>dydaktyka ogólna</t>
  </si>
  <si>
    <t>E/Zoc</t>
  </si>
  <si>
    <t>E 5</t>
  </si>
  <si>
    <t>diagnostyka edukacyjna</t>
  </si>
  <si>
    <t>E 6</t>
  </si>
  <si>
    <t>pedagogika społeczna</t>
  </si>
  <si>
    <t xml:space="preserve">E 7 </t>
  </si>
  <si>
    <t>elementy przedsiębiorczości edukacyjnej</t>
  </si>
  <si>
    <t>E 8</t>
  </si>
  <si>
    <t>propedeutyka pedeutologii</t>
  </si>
  <si>
    <t>E 9</t>
  </si>
  <si>
    <t>podstawy pedagogiki ogólnej</t>
  </si>
  <si>
    <t>E 10</t>
  </si>
  <si>
    <t>biomedyczne podstawy wychowania</t>
  </si>
  <si>
    <t>E 11</t>
  </si>
  <si>
    <t>podstawy prawne i organizacyjne oświaty</t>
  </si>
  <si>
    <t>E 12</t>
  </si>
  <si>
    <t>pedagogika specjalna</t>
  </si>
  <si>
    <t>E 13</t>
  </si>
  <si>
    <t xml:space="preserve">Prakyka pedagogiczna (6 miesięcy) </t>
  </si>
  <si>
    <t>F</t>
  </si>
  <si>
    <t>Kompetencje akademickie i badawcze pedagoga</t>
  </si>
  <si>
    <t>F 1</t>
  </si>
  <si>
    <t>metody badań ped. z element. statystyki</t>
  </si>
  <si>
    <t>F 2</t>
  </si>
  <si>
    <t>tradycje badawcze w naukach społecznych</t>
  </si>
  <si>
    <t>G</t>
  </si>
  <si>
    <t>Grupa zajęć do wyboru w zakresie pedagogika resocjalizacyjna</t>
  </si>
  <si>
    <t>G 1</t>
  </si>
  <si>
    <t xml:space="preserve">seminarium </t>
  </si>
  <si>
    <t>G 2</t>
  </si>
  <si>
    <t>G 3</t>
  </si>
  <si>
    <t>wybrane problemy prawa karnego</t>
  </si>
  <si>
    <t>G 4</t>
  </si>
  <si>
    <t>metodyka pracy profilaktyczno - resocjalizacyjnej</t>
  </si>
  <si>
    <t>G 5</t>
  </si>
  <si>
    <t>metodyka pracy w środowisku otwartym</t>
  </si>
  <si>
    <t>G 6</t>
  </si>
  <si>
    <t>metodyka pracy w środowisku zamkniętym</t>
  </si>
  <si>
    <t>G 7</t>
  </si>
  <si>
    <t>diagnostyka resocjalizacyjna</t>
  </si>
  <si>
    <t>G 8</t>
  </si>
  <si>
    <t xml:space="preserve">problemy dewiazji i patologii </t>
  </si>
  <si>
    <t>G9</t>
  </si>
  <si>
    <t>współpraca z rodzicami i środowiskiem lokalnym</t>
  </si>
  <si>
    <t>G 10</t>
  </si>
  <si>
    <t>programy profilaktyczne i terapeutyczne w pracy resocjalizacyjnej</t>
  </si>
  <si>
    <t>G 11</t>
  </si>
  <si>
    <t xml:space="preserve">podstawy kryminoogii i wiktymologii </t>
  </si>
  <si>
    <t>G12</t>
  </si>
  <si>
    <t xml:space="preserve">readaptacja społeczna  i opieka pospenitencjarna z elementami pracy socjalnej </t>
  </si>
  <si>
    <t>G13</t>
  </si>
  <si>
    <t>pomoc rodzinie z elemntamii poradnictwa wychowawczo-resocjalizacyjnego.</t>
  </si>
  <si>
    <t>G14</t>
  </si>
  <si>
    <t>psychologia niedostosowania społecznego</t>
  </si>
  <si>
    <t>G15</t>
  </si>
  <si>
    <t xml:space="preserve"> edukacja, opieka, wychowanie i kuratela sądowa w perspektywie  resocjalizacji </t>
  </si>
  <si>
    <t>G16</t>
  </si>
  <si>
    <t xml:space="preserve">prawne podstawy resocjalizacji </t>
  </si>
  <si>
    <t>RAZEM    A+B+C+D + E + F + G</t>
  </si>
  <si>
    <t>Liczba godzin w semestrze</t>
  </si>
  <si>
    <t>Praktyki</t>
  </si>
  <si>
    <t xml:space="preserve">6 miesięcy czyli 600 godzin </t>
  </si>
  <si>
    <t xml:space="preserve">  Zatwierdzony przez</t>
  </si>
  <si>
    <t>Senat EUH-E  w Elblągu</t>
  </si>
  <si>
    <t>Obowiązuje od dnia</t>
  </si>
  <si>
    <t>01.10.2019</t>
  </si>
  <si>
    <t xml:space="preserve">  w dniu</t>
  </si>
  <si>
    <t>28.09.2019r.</t>
  </si>
  <si>
    <t>……………………………….</t>
  </si>
  <si>
    <t xml:space="preserve">Dziekan </t>
  </si>
  <si>
    <t>REKTOR</t>
  </si>
  <si>
    <t>B5</t>
  </si>
  <si>
    <t>C3</t>
  </si>
  <si>
    <t>D5</t>
  </si>
  <si>
    <t>D7</t>
  </si>
  <si>
    <t>D8</t>
  </si>
  <si>
    <t>Zal</t>
  </si>
  <si>
    <t>S. I N. PR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</si>
</sst>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8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indexed="48"/>
      <name val="Arial"/>
      <family val="2"/>
      <charset val="238"/>
    </font>
    <font>
      <b/>
      <sz val="7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8"/>
      <color indexed="45"/>
      <name val="Arial"/>
      <family val="2"/>
      <charset val="238"/>
    </font>
    <font>
      <i/>
      <sz val="8"/>
      <color indexed="10"/>
      <name val="Arial"/>
      <family val="2"/>
      <charset val="238"/>
    </font>
    <font>
      <sz val="9"/>
      <color indexed="10"/>
      <name val="Arial"/>
      <family val="2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2" fillId="0" borderId="0" xfId="0" applyFont="1" applyFill="1" applyBorder="1" applyAlignment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9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10" fillId="0" borderId="0" xfId="0" applyFont="1" applyAlignment="1"/>
    <xf numFmtId="0" fontId="11" fillId="0" borderId="0" xfId="0" applyFont="1" applyFill="1"/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/>
    <xf numFmtId="0" fontId="7" fillId="0" borderId="0" xfId="0" applyFont="1" applyFill="1"/>
    <xf numFmtId="0" fontId="3" fillId="0" borderId="0" xfId="0" applyFont="1" applyFill="1" applyBorder="1" applyAlignment="1"/>
    <xf numFmtId="0" fontId="1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/>
    <xf numFmtId="0" fontId="15" fillId="0" borderId="0" xfId="0" applyFont="1"/>
    <xf numFmtId="0" fontId="14" fillId="0" borderId="0" xfId="0" applyFont="1" applyAlignment="1"/>
    <xf numFmtId="0" fontId="12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/>
    <xf numFmtId="0" fontId="16" fillId="0" borderId="5" xfId="0" applyFont="1" applyFill="1" applyBorder="1" applyAlignment="1"/>
    <xf numFmtId="0" fontId="16" fillId="0" borderId="7" xfId="0" applyFont="1" applyFill="1" applyBorder="1" applyAlignment="1"/>
    <xf numFmtId="0" fontId="10" fillId="0" borderId="0" xfId="0" applyFont="1" applyFill="1" applyBorder="1" applyAlignment="1"/>
    <xf numFmtId="0" fontId="18" fillId="2" borderId="10" xfId="0" applyFont="1" applyFill="1" applyBorder="1" applyAlignment="1">
      <alignment horizontal="center"/>
    </xf>
    <xf numFmtId="0" fontId="17" fillId="0" borderId="6" xfId="0" applyFont="1" applyBorder="1" applyAlignment="1">
      <alignment horizontal="centerContinuous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8" fillId="2" borderId="1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  <xf numFmtId="0" fontId="18" fillId="2" borderId="1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textRotation="90"/>
    </xf>
    <xf numFmtId="0" fontId="19" fillId="3" borderId="19" xfId="0" applyFont="1" applyFill="1" applyBorder="1" applyAlignment="1">
      <alignment horizontal="center" vertical="center" textRotation="90"/>
    </xf>
    <xf numFmtId="0" fontId="18" fillId="4" borderId="20" xfId="0" applyFont="1" applyFill="1" applyBorder="1" applyAlignment="1">
      <alignment horizontal="center" vertical="center" textRotation="90"/>
    </xf>
    <xf numFmtId="0" fontId="18" fillId="4" borderId="21" xfId="0" applyFont="1" applyFill="1" applyBorder="1" applyAlignment="1">
      <alignment horizontal="center" vertical="center" textRotation="90"/>
    </xf>
    <xf numFmtId="0" fontId="18" fillId="2" borderId="17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wrapText="1"/>
    </xf>
    <xf numFmtId="0" fontId="18" fillId="6" borderId="6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7" borderId="25" xfId="0" applyFont="1" applyFill="1" applyBorder="1" applyAlignment="1">
      <alignment horizontal="center"/>
    </xf>
    <xf numFmtId="0" fontId="16" fillId="0" borderId="0" xfId="0" applyFont="1" applyAlignment="1"/>
    <xf numFmtId="0" fontId="20" fillId="0" borderId="0" xfId="0" applyFont="1" applyFill="1" applyBorder="1" applyAlignment="1"/>
    <xf numFmtId="0" fontId="16" fillId="8" borderId="25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16" fillId="6" borderId="0" xfId="0" applyFont="1" applyFill="1" applyBorder="1" applyAlignment="1"/>
    <xf numFmtId="0" fontId="10" fillId="6" borderId="0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/>
    </xf>
    <xf numFmtId="0" fontId="16" fillId="7" borderId="27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0" fillId="5" borderId="0" xfId="0" applyFont="1" applyFill="1" applyBorder="1" applyAlignment="1">
      <alignment horizontal="center" vertical="center"/>
    </xf>
    <xf numFmtId="0" fontId="23" fillId="10" borderId="27" xfId="0" applyFont="1" applyFill="1" applyBorder="1" applyAlignment="1">
      <alignment horizontal="center"/>
    </xf>
    <xf numFmtId="0" fontId="23" fillId="0" borderId="0" xfId="0" applyFont="1" applyAlignment="1"/>
    <xf numFmtId="0" fontId="23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/>
    </xf>
    <xf numFmtId="0" fontId="16" fillId="10" borderId="27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38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2" fillId="0" borderId="38" xfId="0" applyFont="1" applyBorder="1"/>
    <xf numFmtId="0" fontId="18" fillId="0" borderId="39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16" fillId="0" borderId="0" xfId="0" applyFont="1"/>
    <xf numFmtId="0" fontId="16" fillId="0" borderId="12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/>
    <xf numFmtId="0" fontId="17" fillId="0" borderId="39" xfId="0" applyFont="1" applyBorder="1"/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/>
    <xf numFmtId="0" fontId="16" fillId="0" borderId="0" xfId="0" applyFont="1" applyAlignment="1">
      <alignment horizontal="right"/>
    </xf>
    <xf numFmtId="0" fontId="28" fillId="9" borderId="0" xfId="0" applyFont="1" applyFill="1" applyBorder="1" applyAlignment="1"/>
    <xf numFmtId="10" fontId="16" fillId="9" borderId="39" xfId="0" applyNumberFormat="1" applyFont="1" applyFill="1" applyBorder="1" applyAlignment="1">
      <alignment horizontal="left"/>
    </xf>
    <xf numFmtId="0" fontId="16" fillId="9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18" fillId="0" borderId="0" xfId="0" applyFont="1" applyAlignment="1"/>
    <xf numFmtId="3" fontId="28" fillId="0" borderId="0" xfId="0" applyNumberFormat="1" applyFont="1" applyFill="1" applyBorder="1" applyAlignment="1"/>
    <xf numFmtId="0" fontId="16" fillId="0" borderId="0" xfId="0" applyFont="1" applyAlignment="1">
      <alignment horizontal="left"/>
    </xf>
    <xf numFmtId="0" fontId="16" fillId="0" borderId="39" xfId="0" applyFont="1" applyBorder="1"/>
    <xf numFmtId="0" fontId="16" fillId="0" borderId="0" xfId="0" applyFont="1" applyBorder="1"/>
    <xf numFmtId="0" fontId="18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8" fillId="0" borderId="0" xfId="0" applyFont="1" applyBorder="1" applyAlignment="1"/>
    <xf numFmtId="0" fontId="16" fillId="0" borderId="0" xfId="0" applyFont="1" applyBorder="1" applyAlignment="1">
      <alignment horizontal="right"/>
    </xf>
    <xf numFmtId="0" fontId="28" fillId="0" borderId="0" xfId="0" applyFont="1" applyFill="1" applyBorder="1" applyAlignment="1"/>
    <xf numFmtId="0" fontId="16" fillId="9" borderId="0" xfId="0" applyFont="1" applyFill="1" applyBorder="1" applyAlignment="1">
      <alignment horizontal="left"/>
    </xf>
    <xf numFmtId="0" fontId="16" fillId="0" borderId="39" xfId="0" applyFont="1" applyBorder="1" applyAlignment="1"/>
    <xf numFmtId="0" fontId="16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9" borderId="40" xfId="0" applyFont="1" applyFill="1" applyBorder="1" applyAlignment="1">
      <alignment horizontal="left"/>
    </xf>
    <xf numFmtId="0" fontId="16" fillId="0" borderId="40" xfId="0" applyFont="1" applyFill="1" applyBorder="1" applyAlignment="1"/>
    <xf numFmtId="0" fontId="16" fillId="0" borderId="31" xfId="0" applyFont="1" applyFill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0" xfId="0" applyFont="1" applyBorder="1" applyAlignment="1"/>
    <xf numFmtId="0" fontId="18" fillId="0" borderId="4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wrapText="1"/>
    </xf>
    <xf numFmtId="0" fontId="36" fillId="7" borderId="6" xfId="0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3" borderId="30" xfId="0" applyFont="1" applyFill="1" applyBorder="1" applyAlignment="1">
      <alignment horizontal="center"/>
    </xf>
    <xf numFmtId="0" fontId="36" fillId="4" borderId="8" xfId="0" applyFont="1" applyFill="1" applyBorder="1" applyAlignment="1">
      <alignment horizontal="center"/>
    </xf>
    <xf numFmtId="0" fontId="37" fillId="4" borderId="8" xfId="0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/>
    </xf>
    <xf numFmtId="0" fontId="37" fillId="4" borderId="24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8" fillId="6" borderId="26" xfId="0" applyFont="1" applyFill="1" applyBorder="1" applyAlignment="1">
      <alignment horizontal="left" wrapText="1"/>
    </xf>
    <xf numFmtId="0" fontId="36" fillId="8" borderId="31" xfId="0" applyFont="1" applyFill="1" applyBorder="1" applyAlignment="1">
      <alignment horizontal="center"/>
    </xf>
    <xf numFmtId="0" fontId="36" fillId="3" borderId="24" xfId="0" applyFont="1" applyFill="1" applyBorder="1" applyAlignment="1">
      <alignment horizontal="center"/>
    </xf>
    <xf numFmtId="0" fontId="36" fillId="4" borderId="24" xfId="0" applyFont="1" applyFill="1" applyBorder="1" applyAlignment="1">
      <alignment horizontal="center"/>
    </xf>
    <xf numFmtId="0" fontId="35" fillId="6" borderId="26" xfId="0" applyFont="1" applyFill="1" applyBorder="1" applyAlignment="1">
      <alignment horizontal="left" wrapText="1"/>
    </xf>
    <xf numFmtId="0" fontId="36" fillId="6" borderId="6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left" wrapText="1"/>
    </xf>
    <xf numFmtId="0" fontId="36" fillId="2" borderId="24" xfId="0" applyFont="1" applyFill="1" applyBorder="1" applyAlignment="1">
      <alignment horizontal="center"/>
    </xf>
    <xf numFmtId="0" fontId="36" fillId="2" borderId="28" xfId="0" applyNumberFormat="1" applyFont="1" applyFill="1" applyBorder="1" applyAlignment="1">
      <alignment horizontal="center"/>
    </xf>
    <xf numFmtId="0" fontId="37" fillId="0" borderId="28" xfId="0" applyNumberFormat="1" applyFont="1" applyBorder="1" applyAlignment="1">
      <alignment horizontal="center"/>
    </xf>
    <xf numFmtId="0" fontId="35" fillId="0" borderId="33" xfId="0" applyFont="1" applyFill="1" applyBorder="1" applyAlignment="1">
      <alignment horizontal="left" wrapText="1"/>
    </xf>
    <xf numFmtId="0" fontId="36" fillId="4" borderId="4" xfId="0" applyFont="1" applyFill="1" applyBorder="1" applyAlignment="1">
      <alignment horizontal="center"/>
    </xf>
    <xf numFmtId="0" fontId="37" fillId="9" borderId="29" xfId="0" applyFont="1" applyFill="1" applyBorder="1" applyAlignment="1">
      <alignment horizontal="center"/>
    </xf>
    <xf numFmtId="0" fontId="37" fillId="9" borderId="28" xfId="0" applyFont="1" applyFill="1" applyBorder="1" applyAlignment="1">
      <alignment horizontal="center"/>
    </xf>
    <xf numFmtId="0" fontId="38" fillId="6" borderId="5" xfId="0" applyFont="1" applyFill="1" applyBorder="1" applyAlignment="1">
      <alignment horizontal="left" wrapText="1"/>
    </xf>
    <xf numFmtId="0" fontId="35" fillId="0" borderId="35" xfId="0" applyFont="1" applyFill="1" applyBorder="1" applyAlignment="1">
      <alignment horizontal="left" wrapText="1"/>
    </xf>
    <xf numFmtId="0" fontId="36" fillId="7" borderId="23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/>
    </xf>
    <xf numFmtId="0" fontId="38" fillId="5" borderId="33" xfId="0" applyFont="1" applyFill="1" applyBorder="1" applyAlignment="1">
      <alignment horizontal="left" wrapText="1"/>
    </xf>
    <xf numFmtId="0" fontId="36" fillId="5" borderId="23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left" wrapText="1"/>
    </xf>
    <xf numFmtId="0" fontId="36" fillId="0" borderId="29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3" borderId="30" xfId="0" applyFont="1" applyFill="1" applyBorder="1" applyAlignment="1">
      <alignment horizontal="center"/>
    </xf>
    <xf numFmtId="0" fontId="36" fillId="9" borderId="29" xfId="0" applyFont="1" applyFill="1" applyBorder="1" applyAlignment="1">
      <alignment horizontal="center"/>
    </xf>
    <xf numFmtId="0" fontId="36" fillId="9" borderId="28" xfId="0" applyFont="1" applyFill="1" applyBorder="1" applyAlignment="1">
      <alignment horizontal="center"/>
    </xf>
    <xf numFmtId="0" fontId="39" fillId="0" borderId="36" xfId="0" applyFont="1" applyFill="1" applyBorder="1" applyAlignment="1">
      <alignment horizontal="left" wrapText="1"/>
    </xf>
    <xf numFmtId="0" fontId="39" fillId="0" borderId="33" xfId="0" applyFont="1" applyFill="1" applyBorder="1" applyAlignment="1">
      <alignment horizontal="left" wrapText="1"/>
    </xf>
    <xf numFmtId="0" fontId="35" fillId="0" borderId="36" xfId="0" applyFont="1" applyFill="1" applyBorder="1" applyAlignment="1">
      <alignment horizontal="left" wrapText="1"/>
    </xf>
    <xf numFmtId="0" fontId="37" fillId="2" borderId="37" xfId="0" applyFont="1" applyFill="1" applyBorder="1" applyAlignment="1">
      <alignment horizontal="center"/>
    </xf>
    <xf numFmtId="3" fontId="40" fillId="11" borderId="1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Fill="1" applyAlignment="1"/>
    <xf numFmtId="0" fontId="21" fillId="0" borderId="0" xfId="0" applyFont="1" applyFill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9"/>
  <sheetViews>
    <sheetView showGridLines="0" tabSelected="1" topLeftCell="A55" zoomScale="70" zoomScaleNormal="70" workbookViewId="0">
      <selection activeCell="BB4" sqref="BB4"/>
    </sheetView>
  </sheetViews>
  <sheetFormatPr defaultRowHeight="12"/>
  <cols>
    <col min="1" max="1" width="6.7109375" style="155" customWidth="1"/>
    <col min="2" max="2" width="36.5703125" style="14" customWidth="1"/>
    <col min="3" max="3" width="6.7109375" style="114" customWidth="1"/>
    <col min="4" max="4" width="6.5703125" style="116" customWidth="1"/>
    <col min="5" max="5" width="6.42578125" style="116" customWidth="1"/>
    <col min="6" max="6" width="7.42578125" style="116" bestFit="1" customWidth="1"/>
    <col min="7" max="7" width="5.5703125" style="116" customWidth="1"/>
    <col min="8" max="8" width="5.7109375" style="116" customWidth="1"/>
    <col min="9" max="9" width="4.5703125" style="8" bestFit="1" customWidth="1"/>
    <col min="10" max="10" width="3.7109375" style="8" customWidth="1"/>
    <col min="11" max="13" width="3.28515625" style="8" customWidth="1"/>
    <col min="14" max="15" width="4.140625" style="8" customWidth="1"/>
    <col min="16" max="16" width="3.85546875" style="8" customWidth="1"/>
    <col min="17" max="17" width="3.7109375" style="8" customWidth="1"/>
    <col min="18" max="19" width="3.28515625" style="8" customWidth="1"/>
    <col min="20" max="20" width="4.7109375" style="8" customWidth="1"/>
    <col min="21" max="22" width="4.140625" style="8" customWidth="1"/>
    <col min="23" max="23" width="5.140625" style="8" customWidth="1"/>
    <col min="24" max="24" width="4" style="8" customWidth="1"/>
    <col min="25" max="27" width="3.28515625" style="8" customWidth="1"/>
    <col min="28" max="29" width="4.140625" style="8" customWidth="1"/>
    <col min="30" max="30" width="3.7109375" style="8" customWidth="1"/>
    <col min="31" max="31" width="5" style="8" customWidth="1"/>
    <col min="32" max="33" width="3.28515625" style="8" customWidth="1"/>
    <col min="34" max="34" width="4.5703125" style="8" customWidth="1"/>
    <col min="35" max="36" width="4.140625" style="8" customWidth="1"/>
    <col min="37" max="38" width="3.7109375" style="8" customWidth="1"/>
    <col min="39" max="39" width="4.42578125" style="8" customWidth="1"/>
    <col min="40" max="40" width="5.5703125" style="8" customWidth="1"/>
    <col min="41" max="43" width="4.140625" style="8" customWidth="1"/>
    <col min="44" max="45" width="3.7109375" style="8" customWidth="1"/>
    <col min="46" max="46" width="3.28515625" style="8" customWidth="1"/>
    <col min="47" max="47" width="5.42578125" style="8" customWidth="1"/>
    <col min="48" max="50" width="4.140625" style="8" customWidth="1"/>
    <col min="51" max="52" width="2.28515625" style="8" customWidth="1"/>
    <col min="53" max="256" width="9.140625" style="8"/>
    <col min="257" max="257" width="6.7109375" style="8" customWidth="1"/>
    <col min="258" max="258" width="36.5703125" style="8" customWidth="1"/>
    <col min="259" max="259" width="6.7109375" style="8" customWidth="1"/>
    <col min="260" max="260" width="6.5703125" style="8" customWidth="1"/>
    <col min="261" max="261" width="6.42578125" style="8" customWidth="1"/>
    <col min="262" max="262" width="7.42578125" style="8" bestFit="1" customWidth="1"/>
    <col min="263" max="263" width="5.5703125" style="8" customWidth="1"/>
    <col min="264" max="264" width="5.7109375" style="8" customWidth="1"/>
    <col min="265" max="265" width="4.5703125" style="8" bestFit="1" customWidth="1"/>
    <col min="266" max="266" width="3.7109375" style="8" customWidth="1"/>
    <col min="267" max="269" width="3.28515625" style="8" customWidth="1"/>
    <col min="270" max="271" width="4.140625" style="8" customWidth="1"/>
    <col min="272" max="272" width="3.85546875" style="8" customWidth="1"/>
    <col min="273" max="273" width="3.7109375" style="8" customWidth="1"/>
    <col min="274" max="275" width="3.28515625" style="8" customWidth="1"/>
    <col min="276" max="276" width="4.7109375" style="8" customWidth="1"/>
    <col min="277" max="278" width="4.140625" style="8" customWidth="1"/>
    <col min="279" max="279" width="5.140625" style="8" customWidth="1"/>
    <col min="280" max="280" width="4" style="8" customWidth="1"/>
    <col min="281" max="283" width="3.28515625" style="8" customWidth="1"/>
    <col min="284" max="285" width="4.140625" style="8" customWidth="1"/>
    <col min="286" max="286" width="3.7109375" style="8" customWidth="1"/>
    <col min="287" max="287" width="5" style="8" customWidth="1"/>
    <col min="288" max="289" width="3.28515625" style="8" customWidth="1"/>
    <col min="290" max="290" width="4.5703125" style="8" customWidth="1"/>
    <col min="291" max="292" width="4.140625" style="8" customWidth="1"/>
    <col min="293" max="294" width="3.7109375" style="8" customWidth="1"/>
    <col min="295" max="295" width="4.42578125" style="8" customWidth="1"/>
    <col min="296" max="296" width="4.5703125" style="8" customWidth="1"/>
    <col min="297" max="299" width="4.140625" style="8" customWidth="1"/>
    <col min="300" max="301" width="3.7109375" style="8" customWidth="1"/>
    <col min="302" max="302" width="3.28515625" style="8" customWidth="1"/>
    <col min="303" max="303" width="4.5703125" style="8" customWidth="1"/>
    <col min="304" max="306" width="4.140625" style="8" customWidth="1"/>
    <col min="307" max="308" width="2.28515625" style="8" customWidth="1"/>
    <col min="309" max="512" width="9.140625" style="8"/>
    <col min="513" max="513" width="6.7109375" style="8" customWidth="1"/>
    <col min="514" max="514" width="36.5703125" style="8" customWidth="1"/>
    <col min="515" max="515" width="6.7109375" style="8" customWidth="1"/>
    <col min="516" max="516" width="6.5703125" style="8" customWidth="1"/>
    <col min="517" max="517" width="6.42578125" style="8" customWidth="1"/>
    <col min="518" max="518" width="7.42578125" style="8" bestFit="1" customWidth="1"/>
    <col min="519" max="519" width="5.5703125" style="8" customWidth="1"/>
    <col min="520" max="520" width="5.7109375" style="8" customWidth="1"/>
    <col min="521" max="521" width="4.5703125" style="8" bestFit="1" customWidth="1"/>
    <col min="522" max="522" width="3.7109375" style="8" customWidth="1"/>
    <col min="523" max="525" width="3.28515625" style="8" customWidth="1"/>
    <col min="526" max="527" width="4.140625" style="8" customWidth="1"/>
    <col min="528" max="528" width="3.85546875" style="8" customWidth="1"/>
    <col min="529" max="529" width="3.7109375" style="8" customWidth="1"/>
    <col min="530" max="531" width="3.28515625" style="8" customWidth="1"/>
    <col min="532" max="532" width="4.7109375" style="8" customWidth="1"/>
    <col min="533" max="534" width="4.140625" style="8" customWidth="1"/>
    <col min="535" max="535" width="5.140625" style="8" customWidth="1"/>
    <col min="536" max="536" width="4" style="8" customWidth="1"/>
    <col min="537" max="539" width="3.28515625" style="8" customWidth="1"/>
    <col min="540" max="541" width="4.140625" style="8" customWidth="1"/>
    <col min="542" max="542" width="3.7109375" style="8" customWidth="1"/>
    <col min="543" max="543" width="5" style="8" customWidth="1"/>
    <col min="544" max="545" width="3.28515625" style="8" customWidth="1"/>
    <col min="546" max="546" width="4.5703125" style="8" customWidth="1"/>
    <col min="547" max="548" width="4.140625" style="8" customWidth="1"/>
    <col min="549" max="550" width="3.7109375" style="8" customWidth="1"/>
    <col min="551" max="551" width="4.42578125" style="8" customWidth="1"/>
    <col min="552" max="552" width="4.5703125" style="8" customWidth="1"/>
    <col min="553" max="555" width="4.140625" style="8" customWidth="1"/>
    <col min="556" max="557" width="3.7109375" style="8" customWidth="1"/>
    <col min="558" max="558" width="3.28515625" style="8" customWidth="1"/>
    <col min="559" max="559" width="4.5703125" style="8" customWidth="1"/>
    <col min="560" max="562" width="4.140625" style="8" customWidth="1"/>
    <col min="563" max="564" width="2.28515625" style="8" customWidth="1"/>
    <col min="565" max="768" width="9.140625" style="8"/>
    <col min="769" max="769" width="6.7109375" style="8" customWidth="1"/>
    <col min="770" max="770" width="36.5703125" style="8" customWidth="1"/>
    <col min="771" max="771" width="6.7109375" style="8" customWidth="1"/>
    <col min="772" max="772" width="6.5703125" style="8" customWidth="1"/>
    <col min="773" max="773" width="6.42578125" style="8" customWidth="1"/>
    <col min="774" max="774" width="7.42578125" style="8" bestFit="1" customWidth="1"/>
    <col min="775" max="775" width="5.5703125" style="8" customWidth="1"/>
    <col min="776" max="776" width="5.7109375" style="8" customWidth="1"/>
    <col min="777" max="777" width="4.5703125" style="8" bestFit="1" customWidth="1"/>
    <col min="778" max="778" width="3.7109375" style="8" customWidth="1"/>
    <col min="779" max="781" width="3.28515625" style="8" customWidth="1"/>
    <col min="782" max="783" width="4.140625" style="8" customWidth="1"/>
    <col min="784" max="784" width="3.85546875" style="8" customWidth="1"/>
    <col min="785" max="785" width="3.7109375" style="8" customWidth="1"/>
    <col min="786" max="787" width="3.28515625" style="8" customWidth="1"/>
    <col min="788" max="788" width="4.7109375" style="8" customWidth="1"/>
    <col min="789" max="790" width="4.140625" style="8" customWidth="1"/>
    <col min="791" max="791" width="5.140625" style="8" customWidth="1"/>
    <col min="792" max="792" width="4" style="8" customWidth="1"/>
    <col min="793" max="795" width="3.28515625" style="8" customWidth="1"/>
    <col min="796" max="797" width="4.140625" style="8" customWidth="1"/>
    <col min="798" max="798" width="3.7109375" style="8" customWidth="1"/>
    <col min="799" max="799" width="5" style="8" customWidth="1"/>
    <col min="800" max="801" width="3.28515625" style="8" customWidth="1"/>
    <col min="802" max="802" width="4.5703125" style="8" customWidth="1"/>
    <col min="803" max="804" width="4.140625" style="8" customWidth="1"/>
    <col min="805" max="806" width="3.7109375" style="8" customWidth="1"/>
    <col min="807" max="807" width="4.42578125" style="8" customWidth="1"/>
    <col min="808" max="808" width="4.5703125" style="8" customWidth="1"/>
    <col min="809" max="811" width="4.140625" style="8" customWidth="1"/>
    <col min="812" max="813" width="3.7109375" style="8" customWidth="1"/>
    <col min="814" max="814" width="3.28515625" style="8" customWidth="1"/>
    <col min="815" max="815" width="4.5703125" style="8" customWidth="1"/>
    <col min="816" max="818" width="4.140625" style="8" customWidth="1"/>
    <col min="819" max="820" width="2.28515625" style="8" customWidth="1"/>
    <col min="821" max="1024" width="9.140625" style="8"/>
    <col min="1025" max="1025" width="6.7109375" style="8" customWidth="1"/>
    <col min="1026" max="1026" width="36.5703125" style="8" customWidth="1"/>
    <col min="1027" max="1027" width="6.7109375" style="8" customWidth="1"/>
    <col min="1028" max="1028" width="6.5703125" style="8" customWidth="1"/>
    <col min="1029" max="1029" width="6.42578125" style="8" customWidth="1"/>
    <col min="1030" max="1030" width="7.42578125" style="8" bestFit="1" customWidth="1"/>
    <col min="1031" max="1031" width="5.5703125" style="8" customWidth="1"/>
    <col min="1032" max="1032" width="5.7109375" style="8" customWidth="1"/>
    <col min="1033" max="1033" width="4.5703125" style="8" bestFit="1" customWidth="1"/>
    <col min="1034" max="1034" width="3.7109375" style="8" customWidth="1"/>
    <col min="1035" max="1037" width="3.28515625" style="8" customWidth="1"/>
    <col min="1038" max="1039" width="4.140625" style="8" customWidth="1"/>
    <col min="1040" max="1040" width="3.85546875" style="8" customWidth="1"/>
    <col min="1041" max="1041" width="3.7109375" style="8" customWidth="1"/>
    <col min="1042" max="1043" width="3.28515625" style="8" customWidth="1"/>
    <col min="1044" max="1044" width="4.7109375" style="8" customWidth="1"/>
    <col min="1045" max="1046" width="4.140625" style="8" customWidth="1"/>
    <col min="1047" max="1047" width="5.140625" style="8" customWidth="1"/>
    <col min="1048" max="1048" width="4" style="8" customWidth="1"/>
    <col min="1049" max="1051" width="3.28515625" style="8" customWidth="1"/>
    <col min="1052" max="1053" width="4.140625" style="8" customWidth="1"/>
    <col min="1054" max="1054" width="3.7109375" style="8" customWidth="1"/>
    <col min="1055" max="1055" width="5" style="8" customWidth="1"/>
    <col min="1056" max="1057" width="3.28515625" style="8" customWidth="1"/>
    <col min="1058" max="1058" width="4.5703125" style="8" customWidth="1"/>
    <col min="1059" max="1060" width="4.140625" style="8" customWidth="1"/>
    <col min="1061" max="1062" width="3.7109375" style="8" customWidth="1"/>
    <col min="1063" max="1063" width="4.42578125" style="8" customWidth="1"/>
    <col min="1064" max="1064" width="4.5703125" style="8" customWidth="1"/>
    <col min="1065" max="1067" width="4.140625" style="8" customWidth="1"/>
    <col min="1068" max="1069" width="3.7109375" style="8" customWidth="1"/>
    <col min="1070" max="1070" width="3.28515625" style="8" customWidth="1"/>
    <col min="1071" max="1071" width="4.5703125" style="8" customWidth="1"/>
    <col min="1072" max="1074" width="4.140625" style="8" customWidth="1"/>
    <col min="1075" max="1076" width="2.28515625" style="8" customWidth="1"/>
    <col min="1077" max="1280" width="9.140625" style="8"/>
    <col min="1281" max="1281" width="6.7109375" style="8" customWidth="1"/>
    <col min="1282" max="1282" width="36.5703125" style="8" customWidth="1"/>
    <col min="1283" max="1283" width="6.7109375" style="8" customWidth="1"/>
    <col min="1284" max="1284" width="6.5703125" style="8" customWidth="1"/>
    <col min="1285" max="1285" width="6.42578125" style="8" customWidth="1"/>
    <col min="1286" max="1286" width="7.42578125" style="8" bestFit="1" customWidth="1"/>
    <col min="1287" max="1287" width="5.5703125" style="8" customWidth="1"/>
    <col min="1288" max="1288" width="5.7109375" style="8" customWidth="1"/>
    <col min="1289" max="1289" width="4.5703125" style="8" bestFit="1" customWidth="1"/>
    <col min="1290" max="1290" width="3.7109375" style="8" customWidth="1"/>
    <col min="1291" max="1293" width="3.28515625" style="8" customWidth="1"/>
    <col min="1294" max="1295" width="4.140625" style="8" customWidth="1"/>
    <col min="1296" max="1296" width="3.85546875" style="8" customWidth="1"/>
    <col min="1297" max="1297" width="3.7109375" style="8" customWidth="1"/>
    <col min="1298" max="1299" width="3.28515625" style="8" customWidth="1"/>
    <col min="1300" max="1300" width="4.7109375" style="8" customWidth="1"/>
    <col min="1301" max="1302" width="4.140625" style="8" customWidth="1"/>
    <col min="1303" max="1303" width="5.140625" style="8" customWidth="1"/>
    <col min="1304" max="1304" width="4" style="8" customWidth="1"/>
    <col min="1305" max="1307" width="3.28515625" style="8" customWidth="1"/>
    <col min="1308" max="1309" width="4.140625" style="8" customWidth="1"/>
    <col min="1310" max="1310" width="3.7109375" style="8" customWidth="1"/>
    <col min="1311" max="1311" width="5" style="8" customWidth="1"/>
    <col min="1312" max="1313" width="3.28515625" style="8" customWidth="1"/>
    <col min="1314" max="1314" width="4.5703125" style="8" customWidth="1"/>
    <col min="1315" max="1316" width="4.140625" style="8" customWidth="1"/>
    <col min="1317" max="1318" width="3.7109375" style="8" customWidth="1"/>
    <col min="1319" max="1319" width="4.42578125" style="8" customWidth="1"/>
    <col min="1320" max="1320" width="4.5703125" style="8" customWidth="1"/>
    <col min="1321" max="1323" width="4.140625" style="8" customWidth="1"/>
    <col min="1324" max="1325" width="3.7109375" style="8" customWidth="1"/>
    <col min="1326" max="1326" width="3.28515625" style="8" customWidth="1"/>
    <col min="1327" max="1327" width="4.5703125" style="8" customWidth="1"/>
    <col min="1328" max="1330" width="4.140625" style="8" customWidth="1"/>
    <col min="1331" max="1332" width="2.28515625" style="8" customWidth="1"/>
    <col min="1333" max="1536" width="9.140625" style="8"/>
    <col min="1537" max="1537" width="6.7109375" style="8" customWidth="1"/>
    <col min="1538" max="1538" width="36.5703125" style="8" customWidth="1"/>
    <col min="1539" max="1539" width="6.7109375" style="8" customWidth="1"/>
    <col min="1540" max="1540" width="6.5703125" style="8" customWidth="1"/>
    <col min="1541" max="1541" width="6.42578125" style="8" customWidth="1"/>
    <col min="1542" max="1542" width="7.42578125" style="8" bestFit="1" customWidth="1"/>
    <col min="1543" max="1543" width="5.5703125" style="8" customWidth="1"/>
    <col min="1544" max="1544" width="5.7109375" style="8" customWidth="1"/>
    <col min="1545" max="1545" width="4.5703125" style="8" bestFit="1" customWidth="1"/>
    <col min="1546" max="1546" width="3.7109375" style="8" customWidth="1"/>
    <col min="1547" max="1549" width="3.28515625" style="8" customWidth="1"/>
    <col min="1550" max="1551" width="4.140625" style="8" customWidth="1"/>
    <col min="1552" max="1552" width="3.85546875" style="8" customWidth="1"/>
    <col min="1553" max="1553" width="3.7109375" style="8" customWidth="1"/>
    <col min="1554" max="1555" width="3.28515625" style="8" customWidth="1"/>
    <col min="1556" max="1556" width="4.7109375" style="8" customWidth="1"/>
    <col min="1557" max="1558" width="4.140625" style="8" customWidth="1"/>
    <col min="1559" max="1559" width="5.140625" style="8" customWidth="1"/>
    <col min="1560" max="1560" width="4" style="8" customWidth="1"/>
    <col min="1561" max="1563" width="3.28515625" style="8" customWidth="1"/>
    <col min="1564" max="1565" width="4.140625" style="8" customWidth="1"/>
    <col min="1566" max="1566" width="3.7109375" style="8" customWidth="1"/>
    <col min="1567" max="1567" width="5" style="8" customWidth="1"/>
    <col min="1568" max="1569" width="3.28515625" style="8" customWidth="1"/>
    <col min="1570" max="1570" width="4.5703125" style="8" customWidth="1"/>
    <col min="1571" max="1572" width="4.140625" style="8" customWidth="1"/>
    <col min="1573" max="1574" width="3.7109375" style="8" customWidth="1"/>
    <col min="1575" max="1575" width="4.42578125" style="8" customWidth="1"/>
    <col min="1576" max="1576" width="4.5703125" style="8" customWidth="1"/>
    <col min="1577" max="1579" width="4.140625" style="8" customWidth="1"/>
    <col min="1580" max="1581" width="3.7109375" style="8" customWidth="1"/>
    <col min="1582" max="1582" width="3.28515625" style="8" customWidth="1"/>
    <col min="1583" max="1583" width="4.5703125" style="8" customWidth="1"/>
    <col min="1584" max="1586" width="4.140625" style="8" customWidth="1"/>
    <col min="1587" max="1588" width="2.28515625" style="8" customWidth="1"/>
    <col min="1589" max="1792" width="9.140625" style="8"/>
    <col min="1793" max="1793" width="6.7109375" style="8" customWidth="1"/>
    <col min="1794" max="1794" width="36.5703125" style="8" customWidth="1"/>
    <col min="1795" max="1795" width="6.7109375" style="8" customWidth="1"/>
    <col min="1796" max="1796" width="6.5703125" style="8" customWidth="1"/>
    <col min="1797" max="1797" width="6.42578125" style="8" customWidth="1"/>
    <col min="1798" max="1798" width="7.42578125" style="8" bestFit="1" customWidth="1"/>
    <col min="1799" max="1799" width="5.5703125" style="8" customWidth="1"/>
    <col min="1800" max="1800" width="5.7109375" style="8" customWidth="1"/>
    <col min="1801" max="1801" width="4.5703125" style="8" bestFit="1" customWidth="1"/>
    <col min="1802" max="1802" width="3.7109375" style="8" customWidth="1"/>
    <col min="1803" max="1805" width="3.28515625" style="8" customWidth="1"/>
    <col min="1806" max="1807" width="4.140625" style="8" customWidth="1"/>
    <col min="1808" max="1808" width="3.85546875" style="8" customWidth="1"/>
    <col min="1809" max="1809" width="3.7109375" style="8" customWidth="1"/>
    <col min="1810" max="1811" width="3.28515625" style="8" customWidth="1"/>
    <col min="1812" max="1812" width="4.7109375" style="8" customWidth="1"/>
    <col min="1813" max="1814" width="4.140625" style="8" customWidth="1"/>
    <col min="1815" max="1815" width="5.140625" style="8" customWidth="1"/>
    <col min="1816" max="1816" width="4" style="8" customWidth="1"/>
    <col min="1817" max="1819" width="3.28515625" style="8" customWidth="1"/>
    <col min="1820" max="1821" width="4.140625" style="8" customWidth="1"/>
    <col min="1822" max="1822" width="3.7109375" style="8" customWidth="1"/>
    <col min="1823" max="1823" width="5" style="8" customWidth="1"/>
    <col min="1824" max="1825" width="3.28515625" style="8" customWidth="1"/>
    <col min="1826" max="1826" width="4.5703125" style="8" customWidth="1"/>
    <col min="1827" max="1828" width="4.140625" style="8" customWidth="1"/>
    <col min="1829" max="1830" width="3.7109375" style="8" customWidth="1"/>
    <col min="1831" max="1831" width="4.42578125" style="8" customWidth="1"/>
    <col min="1832" max="1832" width="4.5703125" style="8" customWidth="1"/>
    <col min="1833" max="1835" width="4.140625" style="8" customWidth="1"/>
    <col min="1836" max="1837" width="3.7109375" style="8" customWidth="1"/>
    <col min="1838" max="1838" width="3.28515625" style="8" customWidth="1"/>
    <col min="1839" max="1839" width="4.5703125" style="8" customWidth="1"/>
    <col min="1840" max="1842" width="4.140625" style="8" customWidth="1"/>
    <col min="1843" max="1844" width="2.28515625" style="8" customWidth="1"/>
    <col min="1845" max="2048" width="9.140625" style="8"/>
    <col min="2049" max="2049" width="6.7109375" style="8" customWidth="1"/>
    <col min="2050" max="2050" width="36.5703125" style="8" customWidth="1"/>
    <col min="2051" max="2051" width="6.7109375" style="8" customWidth="1"/>
    <col min="2052" max="2052" width="6.5703125" style="8" customWidth="1"/>
    <col min="2053" max="2053" width="6.42578125" style="8" customWidth="1"/>
    <col min="2054" max="2054" width="7.42578125" style="8" bestFit="1" customWidth="1"/>
    <col min="2055" max="2055" width="5.5703125" style="8" customWidth="1"/>
    <col min="2056" max="2056" width="5.7109375" style="8" customWidth="1"/>
    <col min="2057" max="2057" width="4.5703125" style="8" bestFit="1" customWidth="1"/>
    <col min="2058" max="2058" width="3.7109375" style="8" customWidth="1"/>
    <col min="2059" max="2061" width="3.28515625" style="8" customWidth="1"/>
    <col min="2062" max="2063" width="4.140625" style="8" customWidth="1"/>
    <col min="2064" max="2064" width="3.85546875" style="8" customWidth="1"/>
    <col min="2065" max="2065" width="3.7109375" style="8" customWidth="1"/>
    <col min="2066" max="2067" width="3.28515625" style="8" customWidth="1"/>
    <col min="2068" max="2068" width="4.7109375" style="8" customWidth="1"/>
    <col min="2069" max="2070" width="4.140625" style="8" customWidth="1"/>
    <col min="2071" max="2071" width="5.140625" style="8" customWidth="1"/>
    <col min="2072" max="2072" width="4" style="8" customWidth="1"/>
    <col min="2073" max="2075" width="3.28515625" style="8" customWidth="1"/>
    <col min="2076" max="2077" width="4.140625" style="8" customWidth="1"/>
    <col min="2078" max="2078" width="3.7109375" style="8" customWidth="1"/>
    <col min="2079" max="2079" width="5" style="8" customWidth="1"/>
    <col min="2080" max="2081" width="3.28515625" style="8" customWidth="1"/>
    <col min="2082" max="2082" width="4.5703125" style="8" customWidth="1"/>
    <col min="2083" max="2084" width="4.140625" style="8" customWidth="1"/>
    <col min="2085" max="2086" width="3.7109375" style="8" customWidth="1"/>
    <col min="2087" max="2087" width="4.42578125" style="8" customWidth="1"/>
    <col min="2088" max="2088" width="4.5703125" style="8" customWidth="1"/>
    <col min="2089" max="2091" width="4.140625" style="8" customWidth="1"/>
    <col min="2092" max="2093" width="3.7109375" style="8" customWidth="1"/>
    <col min="2094" max="2094" width="3.28515625" style="8" customWidth="1"/>
    <col min="2095" max="2095" width="4.5703125" style="8" customWidth="1"/>
    <col min="2096" max="2098" width="4.140625" style="8" customWidth="1"/>
    <col min="2099" max="2100" width="2.28515625" style="8" customWidth="1"/>
    <col min="2101" max="2304" width="9.140625" style="8"/>
    <col min="2305" max="2305" width="6.7109375" style="8" customWidth="1"/>
    <col min="2306" max="2306" width="36.5703125" style="8" customWidth="1"/>
    <col min="2307" max="2307" width="6.7109375" style="8" customWidth="1"/>
    <col min="2308" max="2308" width="6.5703125" style="8" customWidth="1"/>
    <col min="2309" max="2309" width="6.42578125" style="8" customWidth="1"/>
    <col min="2310" max="2310" width="7.42578125" style="8" bestFit="1" customWidth="1"/>
    <col min="2311" max="2311" width="5.5703125" style="8" customWidth="1"/>
    <col min="2312" max="2312" width="5.7109375" style="8" customWidth="1"/>
    <col min="2313" max="2313" width="4.5703125" style="8" bestFit="1" customWidth="1"/>
    <col min="2314" max="2314" width="3.7109375" style="8" customWidth="1"/>
    <col min="2315" max="2317" width="3.28515625" style="8" customWidth="1"/>
    <col min="2318" max="2319" width="4.140625" style="8" customWidth="1"/>
    <col min="2320" max="2320" width="3.85546875" style="8" customWidth="1"/>
    <col min="2321" max="2321" width="3.7109375" style="8" customWidth="1"/>
    <col min="2322" max="2323" width="3.28515625" style="8" customWidth="1"/>
    <col min="2324" max="2324" width="4.7109375" style="8" customWidth="1"/>
    <col min="2325" max="2326" width="4.140625" style="8" customWidth="1"/>
    <col min="2327" max="2327" width="5.140625" style="8" customWidth="1"/>
    <col min="2328" max="2328" width="4" style="8" customWidth="1"/>
    <col min="2329" max="2331" width="3.28515625" style="8" customWidth="1"/>
    <col min="2332" max="2333" width="4.140625" style="8" customWidth="1"/>
    <col min="2334" max="2334" width="3.7109375" style="8" customWidth="1"/>
    <col min="2335" max="2335" width="5" style="8" customWidth="1"/>
    <col min="2336" max="2337" width="3.28515625" style="8" customWidth="1"/>
    <col min="2338" max="2338" width="4.5703125" style="8" customWidth="1"/>
    <col min="2339" max="2340" width="4.140625" style="8" customWidth="1"/>
    <col min="2341" max="2342" width="3.7109375" style="8" customWidth="1"/>
    <col min="2343" max="2343" width="4.42578125" style="8" customWidth="1"/>
    <col min="2344" max="2344" width="4.5703125" style="8" customWidth="1"/>
    <col min="2345" max="2347" width="4.140625" style="8" customWidth="1"/>
    <col min="2348" max="2349" width="3.7109375" style="8" customWidth="1"/>
    <col min="2350" max="2350" width="3.28515625" style="8" customWidth="1"/>
    <col min="2351" max="2351" width="4.5703125" style="8" customWidth="1"/>
    <col min="2352" max="2354" width="4.140625" style="8" customWidth="1"/>
    <col min="2355" max="2356" width="2.28515625" style="8" customWidth="1"/>
    <col min="2357" max="2560" width="9.140625" style="8"/>
    <col min="2561" max="2561" width="6.7109375" style="8" customWidth="1"/>
    <col min="2562" max="2562" width="36.5703125" style="8" customWidth="1"/>
    <col min="2563" max="2563" width="6.7109375" style="8" customWidth="1"/>
    <col min="2564" max="2564" width="6.5703125" style="8" customWidth="1"/>
    <col min="2565" max="2565" width="6.42578125" style="8" customWidth="1"/>
    <col min="2566" max="2566" width="7.42578125" style="8" bestFit="1" customWidth="1"/>
    <col min="2567" max="2567" width="5.5703125" style="8" customWidth="1"/>
    <col min="2568" max="2568" width="5.7109375" style="8" customWidth="1"/>
    <col min="2569" max="2569" width="4.5703125" style="8" bestFit="1" customWidth="1"/>
    <col min="2570" max="2570" width="3.7109375" style="8" customWidth="1"/>
    <col min="2571" max="2573" width="3.28515625" style="8" customWidth="1"/>
    <col min="2574" max="2575" width="4.140625" style="8" customWidth="1"/>
    <col min="2576" max="2576" width="3.85546875" style="8" customWidth="1"/>
    <col min="2577" max="2577" width="3.7109375" style="8" customWidth="1"/>
    <col min="2578" max="2579" width="3.28515625" style="8" customWidth="1"/>
    <col min="2580" max="2580" width="4.7109375" style="8" customWidth="1"/>
    <col min="2581" max="2582" width="4.140625" style="8" customWidth="1"/>
    <col min="2583" max="2583" width="5.140625" style="8" customWidth="1"/>
    <col min="2584" max="2584" width="4" style="8" customWidth="1"/>
    <col min="2585" max="2587" width="3.28515625" style="8" customWidth="1"/>
    <col min="2588" max="2589" width="4.140625" style="8" customWidth="1"/>
    <col min="2590" max="2590" width="3.7109375" style="8" customWidth="1"/>
    <col min="2591" max="2591" width="5" style="8" customWidth="1"/>
    <col min="2592" max="2593" width="3.28515625" style="8" customWidth="1"/>
    <col min="2594" max="2594" width="4.5703125" style="8" customWidth="1"/>
    <col min="2595" max="2596" width="4.140625" style="8" customWidth="1"/>
    <col min="2597" max="2598" width="3.7109375" style="8" customWidth="1"/>
    <col min="2599" max="2599" width="4.42578125" style="8" customWidth="1"/>
    <col min="2600" max="2600" width="4.5703125" style="8" customWidth="1"/>
    <col min="2601" max="2603" width="4.140625" style="8" customWidth="1"/>
    <col min="2604" max="2605" width="3.7109375" style="8" customWidth="1"/>
    <col min="2606" max="2606" width="3.28515625" style="8" customWidth="1"/>
    <col min="2607" max="2607" width="4.5703125" style="8" customWidth="1"/>
    <col min="2608" max="2610" width="4.140625" style="8" customWidth="1"/>
    <col min="2611" max="2612" width="2.28515625" style="8" customWidth="1"/>
    <col min="2613" max="2816" width="9.140625" style="8"/>
    <col min="2817" max="2817" width="6.7109375" style="8" customWidth="1"/>
    <col min="2818" max="2818" width="36.5703125" style="8" customWidth="1"/>
    <col min="2819" max="2819" width="6.7109375" style="8" customWidth="1"/>
    <col min="2820" max="2820" width="6.5703125" style="8" customWidth="1"/>
    <col min="2821" max="2821" width="6.42578125" style="8" customWidth="1"/>
    <col min="2822" max="2822" width="7.42578125" style="8" bestFit="1" customWidth="1"/>
    <col min="2823" max="2823" width="5.5703125" style="8" customWidth="1"/>
    <col min="2824" max="2824" width="5.7109375" style="8" customWidth="1"/>
    <col min="2825" max="2825" width="4.5703125" style="8" bestFit="1" customWidth="1"/>
    <col min="2826" max="2826" width="3.7109375" style="8" customWidth="1"/>
    <col min="2827" max="2829" width="3.28515625" style="8" customWidth="1"/>
    <col min="2830" max="2831" width="4.140625" style="8" customWidth="1"/>
    <col min="2832" max="2832" width="3.85546875" style="8" customWidth="1"/>
    <col min="2833" max="2833" width="3.7109375" style="8" customWidth="1"/>
    <col min="2834" max="2835" width="3.28515625" style="8" customWidth="1"/>
    <col min="2836" max="2836" width="4.7109375" style="8" customWidth="1"/>
    <col min="2837" max="2838" width="4.140625" style="8" customWidth="1"/>
    <col min="2839" max="2839" width="5.140625" style="8" customWidth="1"/>
    <col min="2840" max="2840" width="4" style="8" customWidth="1"/>
    <col min="2841" max="2843" width="3.28515625" style="8" customWidth="1"/>
    <col min="2844" max="2845" width="4.140625" style="8" customWidth="1"/>
    <col min="2846" max="2846" width="3.7109375" style="8" customWidth="1"/>
    <col min="2847" max="2847" width="5" style="8" customWidth="1"/>
    <col min="2848" max="2849" width="3.28515625" style="8" customWidth="1"/>
    <col min="2850" max="2850" width="4.5703125" style="8" customWidth="1"/>
    <col min="2851" max="2852" width="4.140625" style="8" customWidth="1"/>
    <col min="2853" max="2854" width="3.7109375" style="8" customWidth="1"/>
    <col min="2855" max="2855" width="4.42578125" style="8" customWidth="1"/>
    <col min="2856" max="2856" width="4.5703125" style="8" customWidth="1"/>
    <col min="2857" max="2859" width="4.140625" style="8" customWidth="1"/>
    <col min="2860" max="2861" width="3.7109375" style="8" customWidth="1"/>
    <col min="2862" max="2862" width="3.28515625" style="8" customWidth="1"/>
    <col min="2863" max="2863" width="4.5703125" style="8" customWidth="1"/>
    <col min="2864" max="2866" width="4.140625" style="8" customWidth="1"/>
    <col min="2867" max="2868" width="2.28515625" style="8" customWidth="1"/>
    <col min="2869" max="3072" width="9.140625" style="8"/>
    <col min="3073" max="3073" width="6.7109375" style="8" customWidth="1"/>
    <col min="3074" max="3074" width="36.5703125" style="8" customWidth="1"/>
    <col min="3075" max="3075" width="6.7109375" style="8" customWidth="1"/>
    <col min="3076" max="3076" width="6.5703125" style="8" customWidth="1"/>
    <col min="3077" max="3077" width="6.42578125" style="8" customWidth="1"/>
    <col min="3078" max="3078" width="7.42578125" style="8" bestFit="1" customWidth="1"/>
    <col min="3079" max="3079" width="5.5703125" style="8" customWidth="1"/>
    <col min="3080" max="3080" width="5.7109375" style="8" customWidth="1"/>
    <col min="3081" max="3081" width="4.5703125" style="8" bestFit="1" customWidth="1"/>
    <col min="3082" max="3082" width="3.7109375" style="8" customWidth="1"/>
    <col min="3083" max="3085" width="3.28515625" style="8" customWidth="1"/>
    <col min="3086" max="3087" width="4.140625" style="8" customWidth="1"/>
    <col min="3088" max="3088" width="3.85546875" style="8" customWidth="1"/>
    <col min="3089" max="3089" width="3.7109375" style="8" customWidth="1"/>
    <col min="3090" max="3091" width="3.28515625" style="8" customWidth="1"/>
    <col min="3092" max="3092" width="4.7109375" style="8" customWidth="1"/>
    <col min="3093" max="3094" width="4.140625" style="8" customWidth="1"/>
    <col min="3095" max="3095" width="5.140625" style="8" customWidth="1"/>
    <col min="3096" max="3096" width="4" style="8" customWidth="1"/>
    <col min="3097" max="3099" width="3.28515625" style="8" customWidth="1"/>
    <col min="3100" max="3101" width="4.140625" style="8" customWidth="1"/>
    <col min="3102" max="3102" width="3.7109375" style="8" customWidth="1"/>
    <col min="3103" max="3103" width="5" style="8" customWidth="1"/>
    <col min="3104" max="3105" width="3.28515625" style="8" customWidth="1"/>
    <col min="3106" max="3106" width="4.5703125" style="8" customWidth="1"/>
    <col min="3107" max="3108" width="4.140625" style="8" customWidth="1"/>
    <col min="3109" max="3110" width="3.7109375" style="8" customWidth="1"/>
    <col min="3111" max="3111" width="4.42578125" style="8" customWidth="1"/>
    <col min="3112" max="3112" width="4.5703125" style="8" customWidth="1"/>
    <col min="3113" max="3115" width="4.140625" style="8" customWidth="1"/>
    <col min="3116" max="3117" width="3.7109375" style="8" customWidth="1"/>
    <col min="3118" max="3118" width="3.28515625" style="8" customWidth="1"/>
    <col min="3119" max="3119" width="4.5703125" style="8" customWidth="1"/>
    <col min="3120" max="3122" width="4.140625" style="8" customWidth="1"/>
    <col min="3123" max="3124" width="2.28515625" style="8" customWidth="1"/>
    <col min="3125" max="3328" width="9.140625" style="8"/>
    <col min="3329" max="3329" width="6.7109375" style="8" customWidth="1"/>
    <col min="3330" max="3330" width="36.5703125" style="8" customWidth="1"/>
    <col min="3331" max="3331" width="6.7109375" style="8" customWidth="1"/>
    <col min="3332" max="3332" width="6.5703125" style="8" customWidth="1"/>
    <col min="3333" max="3333" width="6.42578125" style="8" customWidth="1"/>
    <col min="3334" max="3334" width="7.42578125" style="8" bestFit="1" customWidth="1"/>
    <col min="3335" max="3335" width="5.5703125" style="8" customWidth="1"/>
    <col min="3336" max="3336" width="5.7109375" style="8" customWidth="1"/>
    <col min="3337" max="3337" width="4.5703125" style="8" bestFit="1" customWidth="1"/>
    <col min="3338" max="3338" width="3.7109375" style="8" customWidth="1"/>
    <col min="3339" max="3341" width="3.28515625" style="8" customWidth="1"/>
    <col min="3342" max="3343" width="4.140625" style="8" customWidth="1"/>
    <col min="3344" max="3344" width="3.85546875" style="8" customWidth="1"/>
    <col min="3345" max="3345" width="3.7109375" style="8" customWidth="1"/>
    <col min="3346" max="3347" width="3.28515625" style="8" customWidth="1"/>
    <col min="3348" max="3348" width="4.7109375" style="8" customWidth="1"/>
    <col min="3349" max="3350" width="4.140625" style="8" customWidth="1"/>
    <col min="3351" max="3351" width="5.140625" style="8" customWidth="1"/>
    <col min="3352" max="3352" width="4" style="8" customWidth="1"/>
    <col min="3353" max="3355" width="3.28515625" style="8" customWidth="1"/>
    <col min="3356" max="3357" width="4.140625" style="8" customWidth="1"/>
    <col min="3358" max="3358" width="3.7109375" style="8" customWidth="1"/>
    <col min="3359" max="3359" width="5" style="8" customWidth="1"/>
    <col min="3360" max="3361" width="3.28515625" style="8" customWidth="1"/>
    <col min="3362" max="3362" width="4.5703125" style="8" customWidth="1"/>
    <col min="3363" max="3364" width="4.140625" style="8" customWidth="1"/>
    <col min="3365" max="3366" width="3.7109375" style="8" customWidth="1"/>
    <col min="3367" max="3367" width="4.42578125" style="8" customWidth="1"/>
    <col min="3368" max="3368" width="4.5703125" style="8" customWidth="1"/>
    <col min="3369" max="3371" width="4.140625" style="8" customWidth="1"/>
    <col min="3372" max="3373" width="3.7109375" style="8" customWidth="1"/>
    <col min="3374" max="3374" width="3.28515625" style="8" customWidth="1"/>
    <col min="3375" max="3375" width="4.5703125" style="8" customWidth="1"/>
    <col min="3376" max="3378" width="4.140625" style="8" customWidth="1"/>
    <col min="3379" max="3380" width="2.28515625" style="8" customWidth="1"/>
    <col min="3381" max="3584" width="9.140625" style="8"/>
    <col min="3585" max="3585" width="6.7109375" style="8" customWidth="1"/>
    <col min="3586" max="3586" width="36.5703125" style="8" customWidth="1"/>
    <col min="3587" max="3587" width="6.7109375" style="8" customWidth="1"/>
    <col min="3588" max="3588" width="6.5703125" style="8" customWidth="1"/>
    <col min="3589" max="3589" width="6.42578125" style="8" customWidth="1"/>
    <col min="3590" max="3590" width="7.42578125" style="8" bestFit="1" customWidth="1"/>
    <col min="3591" max="3591" width="5.5703125" style="8" customWidth="1"/>
    <col min="3592" max="3592" width="5.7109375" style="8" customWidth="1"/>
    <col min="3593" max="3593" width="4.5703125" style="8" bestFit="1" customWidth="1"/>
    <col min="3594" max="3594" width="3.7109375" style="8" customWidth="1"/>
    <col min="3595" max="3597" width="3.28515625" style="8" customWidth="1"/>
    <col min="3598" max="3599" width="4.140625" style="8" customWidth="1"/>
    <col min="3600" max="3600" width="3.85546875" style="8" customWidth="1"/>
    <col min="3601" max="3601" width="3.7109375" style="8" customWidth="1"/>
    <col min="3602" max="3603" width="3.28515625" style="8" customWidth="1"/>
    <col min="3604" max="3604" width="4.7109375" style="8" customWidth="1"/>
    <col min="3605" max="3606" width="4.140625" style="8" customWidth="1"/>
    <col min="3607" max="3607" width="5.140625" style="8" customWidth="1"/>
    <col min="3608" max="3608" width="4" style="8" customWidth="1"/>
    <col min="3609" max="3611" width="3.28515625" style="8" customWidth="1"/>
    <col min="3612" max="3613" width="4.140625" style="8" customWidth="1"/>
    <col min="3614" max="3614" width="3.7109375" style="8" customWidth="1"/>
    <col min="3615" max="3615" width="5" style="8" customWidth="1"/>
    <col min="3616" max="3617" width="3.28515625" style="8" customWidth="1"/>
    <col min="3618" max="3618" width="4.5703125" style="8" customWidth="1"/>
    <col min="3619" max="3620" width="4.140625" style="8" customWidth="1"/>
    <col min="3621" max="3622" width="3.7109375" style="8" customWidth="1"/>
    <col min="3623" max="3623" width="4.42578125" style="8" customWidth="1"/>
    <col min="3624" max="3624" width="4.5703125" style="8" customWidth="1"/>
    <col min="3625" max="3627" width="4.140625" style="8" customWidth="1"/>
    <col min="3628" max="3629" width="3.7109375" style="8" customWidth="1"/>
    <col min="3630" max="3630" width="3.28515625" style="8" customWidth="1"/>
    <col min="3631" max="3631" width="4.5703125" style="8" customWidth="1"/>
    <col min="3632" max="3634" width="4.140625" style="8" customWidth="1"/>
    <col min="3635" max="3636" width="2.28515625" style="8" customWidth="1"/>
    <col min="3637" max="3840" width="9.140625" style="8"/>
    <col min="3841" max="3841" width="6.7109375" style="8" customWidth="1"/>
    <col min="3842" max="3842" width="36.5703125" style="8" customWidth="1"/>
    <col min="3843" max="3843" width="6.7109375" style="8" customWidth="1"/>
    <col min="3844" max="3844" width="6.5703125" style="8" customWidth="1"/>
    <col min="3845" max="3845" width="6.42578125" style="8" customWidth="1"/>
    <col min="3846" max="3846" width="7.42578125" style="8" bestFit="1" customWidth="1"/>
    <col min="3847" max="3847" width="5.5703125" style="8" customWidth="1"/>
    <col min="3848" max="3848" width="5.7109375" style="8" customWidth="1"/>
    <col min="3849" max="3849" width="4.5703125" style="8" bestFit="1" customWidth="1"/>
    <col min="3850" max="3850" width="3.7109375" style="8" customWidth="1"/>
    <col min="3851" max="3853" width="3.28515625" style="8" customWidth="1"/>
    <col min="3854" max="3855" width="4.140625" style="8" customWidth="1"/>
    <col min="3856" max="3856" width="3.85546875" style="8" customWidth="1"/>
    <col min="3857" max="3857" width="3.7109375" style="8" customWidth="1"/>
    <col min="3858" max="3859" width="3.28515625" style="8" customWidth="1"/>
    <col min="3860" max="3860" width="4.7109375" style="8" customWidth="1"/>
    <col min="3861" max="3862" width="4.140625" style="8" customWidth="1"/>
    <col min="3863" max="3863" width="5.140625" style="8" customWidth="1"/>
    <col min="3864" max="3864" width="4" style="8" customWidth="1"/>
    <col min="3865" max="3867" width="3.28515625" style="8" customWidth="1"/>
    <col min="3868" max="3869" width="4.140625" style="8" customWidth="1"/>
    <col min="3870" max="3870" width="3.7109375" style="8" customWidth="1"/>
    <col min="3871" max="3871" width="5" style="8" customWidth="1"/>
    <col min="3872" max="3873" width="3.28515625" style="8" customWidth="1"/>
    <col min="3874" max="3874" width="4.5703125" style="8" customWidth="1"/>
    <col min="3875" max="3876" width="4.140625" style="8" customWidth="1"/>
    <col min="3877" max="3878" width="3.7109375" style="8" customWidth="1"/>
    <col min="3879" max="3879" width="4.42578125" style="8" customWidth="1"/>
    <col min="3880" max="3880" width="4.5703125" style="8" customWidth="1"/>
    <col min="3881" max="3883" width="4.140625" style="8" customWidth="1"/>
    <col min="3884" max="3885" width="3.7109375" style="8" customWidth="1"/>
    <col min="3886" max="3886" width="3.28515625" style="8" customWidth="1"/>
    <col min="3887" max="3887" width="4.5703125" style="8" customWidth="1"/>
    <col min="3888" max="3890" width="4.140625" style="8" customWidth="1"/>
    <col min="3891" max="3892" width="2.28515625" style="8" customWidth="1"/>
    <col min="3893" max="4096" width="9.140625" style="8"/>
    <col min="4097" max="4097" width="6.7109375" style="8" customWidth="1"/>
    <col min="4098" max="4098" width="36.5703125" style="8" customWidth="1"/>
    <col min="4099" max="4099" width="6.7109375" style="8" customWidth="1"/>
    <col min="4100" max="4100" width="6.5703125" style="8" customWidth="1"/>
    <col min="4101" max="4101" width="6.42578125" style="8" customWidth="1"/>
    <col min="4102" max="4102" width="7.42578125" style="8" bestFit="1" customWidth="1"/>
    <col min="4103" max="4103" width="5.5703125" style="8" customWidth="1"/>
    <col min="4104" max="4104" width="5.7109375" style="8" customWidth="1"/>
    <col min="4105" max="4105" width="4.5703125" style="8" bestFit="1" customWidth="1"/>
    <col min="4106" max="4106" width="3.7109375" style="8" customWidth="1"/>
    <col min="4107" max="4109" width="3.28515625" style="8" customWidth="1"/>
    <col min="4110" max="4111" width="4.140625" style="8" customWidth="1"/>
    <col min="4112" max="4112" width="3.85546875" style="8" customWidth="1"/>
    <col min="4113" max="4113" width="3.7109375" style="8" customWidth="1"/>
    <col min="4114" max="4115" width="3.28515625" style="8" customWidth="1"/>
    <col min="4116" max="4116" width="4.7109375" style="8" customWidth="1"/>
    <col min="4117" max="4118" width="4.140625" style="8" customWidth="1"/>
    <col min="4119" max="4119" width="5.140625" style="8" customWidth="1"/>
    <col min="4120" max="4120" width="4" style="8" customWidth="1"/>
    <col min="4121" max="4123" width="3.28515625" style="8" customWidth="1"/>
    <col min="4124" max="4125" width="4.140625" style="8" customWidth="1"/>
    <col min="4126" max="4126" width="3.7109375" style="8" customWidth="1"/>
    <col min="4127" max="4127" width="5" style="8" customWidth="1"/>
    <col min="4128" max="4129" width="3.28515625" style="8" customWidth="1"/>
    <col min="4130" max="4130" width="4.5703125" style="8" customWidth="1"/>
    <col min="4131" max="4132" width="4.140625" style="8" customWidth="1"/>
    <col min="4133" max="4134" width="3.7109375" style="8" customWidth="1"/>
    <col min="4135" max="4135" width="4.42578125" style="8" customWidth="1"/>
    <col min="4136" max="4136" width="4.5703125" style="8" customWidth="1"/>
    <col min="4137" max="4139" width="4.140625" style="8" customWidth="1"/>
    <col min="4140" max="4141" width="3.7109375" style="8" customWidth="1"/>
    <col min="4142" max="4142" width="3.28515625" style="8" customWidth="1"/>
    <col min="4143" max="4143" width="4.5703125" style="8" customWidth="1"/>
    <col min="4144" max="4146" width="4.140625" style="8" customWidth="1"/>
    <col min="4147" max="4148" width="2.28515625" style="8" customWidth="1"/>
    <col min="4149" max="4352" width="9.140625" style="8"/>
    <col min="4353" max="4353" width="6.7109375" style="8" customWidth="1"/>
    <col min="4354" max="4354" width="36.5703125" style="8" customWidth="1"/>
    <col min="4355" max="4355" width="6.7109375" style="8" customWidth="1"/>
    <col min="4356" max="4356" width="6.5703125" style="8" customWidth="1"/>
    <col min="4357" max="4357" width="6.42578125" style="8" customWidth="1"/>
    <col min="4358" max="4358" width="7.42578125" style="8" bestFit="1" customWidth="1"/>
    <col min="4359" max="4359" width="5.5703125" style="8" customWidth="1"/>
    <col min="4360" max="4360" width="5.7109375" style="8" customWidth="1"/>
    <col min="4361" max="4361" width="4.5703125" style="8" bestFit="1" customWidth="1"/>
    <col min="4362" max="4362" width="3.7109375" style="8" customWidth="1"/>
    <col min="4363" max="4365" width="3.28515625" style="8" customWidth="1"/>
    <col min="4366" max="4367" width="4.140625" style="8" customWidth="1"/>
    <col min="4368" max="4368" width="3.85546875" style="8" customWidth="1"/>
    <col min="4369" max="4369" width="3.7109375" style="8" customWidth="1"/>
    <col min="4370" max="4371" width="3.28515625" style="8" customWidth="1"/>
    <col min="4372" max="4372" width="4.7109375" style="8" customWidth="1"/>
    <col min="4373" max="4374" width="4.140625" style="8" customWidth="1"/>
    <col min="4375" max="4375" width="5.140625" style="8" customWidth="1"/>
    <col min="4376" max="4376" width="4" style="8" customWidth="1"/>
    <col min="4377" max="4379" width="3.28515625" style="8" customWidth="1"/>
    <col min="4380" max="4381" width="4.140625" style="8" customWidth="1"/>
    <col min="4382" max="4382" width="3.7109375" style="8" customWidth="1"/>
    <col min="4383" max="4383" width="5" style="8" customWidth="1"/>
    <col min="4384" max="4385" width="3.28515625" style="8" customWidth="1"/>
    <col min="4386" max="4386" width="4.5703125" style="8" customWidth="1"/>
    <col min="4387" max="4388" width="4.140625" style="8" customWidth="1"/>
    <col min="4389" max="4390" width="3.7109375" style="8" customWidth="1"/>
    <col min="4391" max="4391" width="4.42578125" style="8" customWidth="1"/>
    <col min="4392" max="4392" width="4.5703125" style="8" customWidth="1"/>
    <col min="4393" max="4395" width="4.140625" style="8" customWidth="1"/>
    <col min="4396" max="4397" width="3.7109375" style="8" customWidth="1"/>
    <col min="4398" max="4398" width="3.28515625" style="8" customWidth="1"/>
    <col min="4399" max="4399" width="4.5703125" style="8" customWidth="1"/>
    <col min="4400" max="4402" width="4.140625" style="8" customWidth="1"/>
    <col min="4403" max="4404" width="2.28515625" style="8" customWidth="1"/>
    <col min="4405" max="4608" width="9.140625" style="8"/>
    <col min="4609" max="4609" width="6.7109375" style="8" customWidth="1"/>
    <col min="4610" max="4610" width="36.5703125" style="8" customWidth="1"/>
    <col min="4611" max="4611" width="6.7109375" style="8" customWidth="1"/>
    <col min="4612" max="4612" width="6.5703125" style="8" customWidth="1"/>
    <col min="4613" max="4613" width="6.42578125" style="8" customWidth="1"/>
    <col min="4614" max="4614" width="7.42578125" style="8" bestFit="1" customWidth="1"/>
    <col min="4615" max="4615" width="5.5703125" style="8" customWidth="1"/>
    <col min="4616" max="4616" width="5.7109375" style="8" customWidth="1"/>
    <col min="4617" max="4617" width="4.5703125" style="8" bestFit="1" customWidth="1"/>
    <col min="4618" max="4618" width="3.7109375" style="8" customWidth="1"/>
    <col min="4619" max="4621" width="3.28515625" style="8" customWidth="1"/>
    <col min="4622" max="4623" width="4.140625" style="8" customWidth="1"/>
    <col min="4624" max="4624" width="3.85546875" style="8" customWidth="1"/>
    <col min="4625" max="4625" width="3.7109375" style="8" customWidth="1"/>
    <col min="4626" max="4627" width="3.28515625" style="8" customWidth="1"/>
    <col min="4628" max="4628" width="4.7109375" style="8" customWidth="1"/>
    <col min="4629" max="4630" width="4.140625" style="8" customWidth="1"/>
    <col min="4631" max="4631" width="5.140625" style="8" customWidth="1"/>
    <col min="4632" max="4632" width="4" style="8" customWidth="1"/>
    <col min="4633" max="4635" width="3.28515625" style="8" customWidth="1"/>
    <col min="4636" max="4637" width="4.140625" style="8" customWidth="1"/>
    <col min="4638" max="4638" width="3.7109375" style="8" customWidth="1"/>
    <col min="4639" max="4639" width="5" style="8" customWidth="1"/>
    <col min="4640" max="4641" width="3.28515625" style="8" customWidth="1"/>
    <col min="4642" max="4642" width="4.5703125" style="8" customWidth="1"/>
    <col min="4643" max="4644" width="4.140625" style="8" customWidth="1"/>
    <col min="4645" max="4646" width="3.7109375" style="8" customWidth="1"/>
    <col min="4647" max="4647" width="4.42578125" style="8" customWidth="1"/>
    <col min="4648" max="4648" width="4.5703125" style="8" customWidth="1"/>
    <col min="4649" max="4651" width="4.140625" style="8" customWidth="1"/>
    <col min="4652" max="4653" width="3.7109375" style="8" customWidth="1"/>
    <col min="4654" max="4654" width="3.28515625" style="8" customWidth="1"/>
    <col min="4655" max="4655" width="4.5703125" style="8" customWidth="1"/>
    <col min="4656" max="4658" width="4.140625" style="8" customWidth="1"/>
    <col min="4659" max="4660" width="2.28515625" style="8" customWidth="1"/>
    <col min="4661" max="4864" width="9.140625" style="8"/>
    <col min="4865" max="4865" width="6.7109375" style="8" customWidth="1"/>
    <col min="4866" max="4866" width="36.5703125" style="8" customWidth="1"/>
    <col min="4867" max="4867" width="6.7109375" style="8" customWidth="1"/>
    <col min="4868" max="4868" width="6.5703125" style="8" customWidth="1"/>
    <col min="4869" max="4869" width="6.42578125" style="8" customWidth="1"/>
    <col min="4870" max="4870" width="7.42578125" style="8" bestFit="1" customWidth="1"/>
    <col min="4871" max="4871" width="5.5703125" style="8" customWidth="1"/>
    <col min="4872" max="4872" width="5.7109375" style="8" customWidth="1"/>
    <col min="4873" max="4873" width="4.5703125" style="8" bestFit="1" customWidth="1"/>
    <col min="4874" max="4874" width="3.7109375" style="8" customWidth="1"/>
    <col min="4875" max="4877" width="3.28515625" style="8" customWidth="1"/>
    <col min="4878" max="4879" width="4.140625" style="8" customWidth="1"/>
    <col min="4880" max="4880" width="3.85546875" style="8" customWidth="1"/>
    <col min="4881" max="4881" width="3.7109375" style="8" customWidth="1"/>
    <col min="4882" max="4883" width="3.28515625" style="8" customWidth="1"/>
    <col min="4884" max="4884" width="4.7109375" style="8" customWidth="1"/>
    <col min="4885" max="4886" width="4.140625" style="8" customWidth="1"/>
    <col min="4887" max="4887" width="5.140625" style="8" customWidth="1"/>
    <col min="4888" max="4888" width="4" style="8" customWidth="1"/>
    <col min="4889" max="4891" width="3.28515625" style="8" customWidth="1"/>
    <col min="4892" max="4893" width="4.140625" style="8" customWidth="1"/>
    <col min="4894" max="4894" width="3.7109375" style="8" customWidth="1"/>
    <col min="4895" max="4895" width="5" style="8" customWidth="1"/>
    <col min="4896" max="4897" width="3.28515625" style="8" customWidth="1"/>
    <col min="4898" max="4898" width="4.5703125" style="8" customWidth="1"/>
    <col min="4899" max="4900" width="4.140625" style="8" customWidth="1"/>
    <col min="4901" max="4902" width="3.7109375" style="8" customWidth="1"/>
    <col min="4903" max="4903" width="4.42578125" style="8" customWidth="1"/>
    <col min="4904" max="4904" width="4.5703125" style="8" customWidth="1"/>
    <col min="4905" max="4907" width="4.140625" style="8" customWidth="1"/>
    <col min="4908" max="4909" width="3.7109375" style="8" customWidth="1"/>
    <col min="4910" max="4910" width="3.28515625" style="8" customWidth="1"/>
    <col min="4911" max="4911" width="4.5703125" style="8" customWidth="1"/>
    <col min="4912" max="4914" width="4.140625" style="8" customWidth="1"/>
    <col min="4915" max="4916" width="2.28515625" style="8" customWidth="1"/>
    <col min="4917" max="5120" width="9.140625" style="8"/>
    <col min="5121" max="5121" width="6.7109375" style="8" customWidth="1"/>
    <col min="5122" max="5122" width="36.5703125" style="8" customWidth="1"/>
    <col min="5123" max="5123" width="6.7109375" style="8" customWidth="1"/>
    <col min="5124" max="5124" width="6.5703125" style="8" customWidth="1"/>
    <col min="5125" max="5125" width="6.42578125" style="8" customWidth="1"/>
    <col min="5126" max="5126" width="7.42578125" style="8" bestFit="1" customWidth="1"/>
    <col min="5127" max="5127" width="5.5703125" style="8" customWidth="1"/>
    <col min="5128" max="5128" width="5.7109375" style="8" customWidth="1"/>
    <col min="5129" max="5129" width="4.5703125" style="8" bestFit="1" customWidth="1"/>
    <col min="5130" max="5130" width="3.7109375" style="8" customWidth="1"/>
    <col min="5131" max="5133" width="3.28515625" style="8" customWidth="1"/>
    <col min="5134" max="5135" width="4.140625" style="8" customWidth="1"/>
    <col min="5136" max="5136" width="3.85546875" style="8" customWidth="1"/>
    <col min="5137" max="5137" width="3.7109375" style="8" customWidth="1"/>
    <col min="5138" max="5139" width="3.28515625" style="8" customWidth="1"/>
    <col min="5140" max="5140" width="4.7109375" style="8" customWidth="1"/>
    <col min="5141" max="5142" width="4.140625" style="8" customWidth="1"/>
    <col min="5143" max="5143" width="5.140625" style="8" customWidth="1"/>
    <col min="5144" max="5144" width="4" style="8" customWidth="1"/>
    <col min="5145" max="5147" width="3.28515625" style="8" customWidth="1"/>
    <col min="5148" max="5149" width="4.140625" style="8" customWidth="1"/>
    <col min="5150" max="5150" width="3.7109375" style="8" customWidth="1"/>
    <col min="5151" max="5151" width="5" style="8" customWidth="1"/>
    <col min="5152" max="5153" width="3.28515625" style="8" customWidth="1"/>
    <col min="5154" max="5154" width="4.5703125" style="8" customWidth="1"/>
    <col min="5155" max="5156" width="4.140625" style="8" customWidth="1"/>
    <col min="5157" max="5158" width="3.7109375" style="8" customWidth="1"/>
    <col min="5159" max="5159" width="4.42578125" style="8" customWidth="1"/>
    <col min="5160" max="5160" width="4.5703125" style="8" customWidth="1"/>
    <col min="5161" max="5163" width="4.140625" style="8" customWidth="1"/>
    <col min="5164" max="5165" width="3.7109375" style="8" customWidth="1"/>
    <col min="5166" max="5166" width="3.28515625" style="8" customWidth="1"/>
    <col min="5167" max="5167" width="4.5703125" style="8" customWidth="1"/>
    <col min="5168" max="5170" width="4.140625" style="8" customWidth="1"/>
    <col min="5171" max="5172" width="2.28515625" style="8" customWidth="1"/>
    <col min="5173" max="5376" width="9.140625" style="8"/>
    <col min="5377" max="5377" width="6.7109375" style="8" customWidth="1"/>
    <col min="5378" max="5378" width="36.5703125" style="8" customWidth="1"/>
    <col min="5379" max="5379" width="6.7109375" style="8" customWidth="1"/>
    <col min="5380" max="5380" width="6.5703125" style="8" customWidth="1"/>
    <col min="5381" max="5381" width="6.42578125" style="8" customWidth="1"/>
    <col min="5382" max="5382" width="7.42578125" style="8" bestFit="1" customWidth="1"/>
    <col min="5383" max="5383" width="5.5703125" style="8" customWidth="1"/>
    <col min="5384" max="5384" width="5.7109375" style="8" customWidth="1"/>
    <col min="5385" max="5385" width="4.5703125" style="8" bestFit="1" customWidth="1"/>
    <col min="5386" max="5386" width="3.7109375" style="8" customWidth="1"/>
    <col min="5387" max="5389" width="3.28515625" style="8" customWidth="1"/>
    <col min="5390" max="5391" width="4.140625" style="8" customWidth="1"/>
    <col min="5392" max="5392" width="3.85546875" style="8" customWidth="1"/>
    <col min="5393" max="5393" width="3.7109375" style="8" customWidth="1"/>
    <col min="5394" max="5395" width="3.28515625" style="8" customWidth="1"/>
    <col min="5396" max="5396" width="4.7109375" style="8" customWidth="1"/>
    <col min="5397" max="5398" width="4.140625" style="8" customWidth="1"/>
    <col min="5399" max="5399" width="5.140625" style="8" customWidth="1"/>
    <col min="5400" max="5400" width="4" style="8" customWidth="1"/>
    <col min="5401" max="5403" width="3.28515625" style="8" customWidth="1"/>
    <col min="5404" max="5405" width="4.140625" style="8" customWidth="1"/>
    <col min="5406" max="5406" width="3.7109375" style="8" customWidth="1"/>
    <col min="5407" max="5407" width="5" style="8" customWidth="1"/>
    <col min="5408" max="5409" width="3.28515625" style="8" customWidth="1"/>
    <col min="5410" max="5410" width="4.5703125" style="8" customWidth="1"/>
    <col min="5411" max="5412" width="4.140625" style="8" customWidth="1"/>
    <col min="5413" max="5414" width="3.7109375" style="8" customWidth="1"/>
    <col min="5415" max="5415" width="4.42578125" style="8" customWidth="1"/>
    <col min="5416" max="5416" width="4.5703125" style="8" customWidth="1"/>
    <col min="5417" max="5419" width="4.140625" style="8" customWidth="1"/>
    <col min="5420" max="5421" width="3.7109375" style="8" customWidth="1"/>
    <col min="5422" max="5422" width="3.28515625" style="8" customWidth="1"/>
    <col min="5423" max="5423" width="4.5703125" style="8" customWidth="1"/>
    <col min="5424" max="5426" width="4.140625" style="8" customWidth="1"/>
    <col min="5427" max="5428" width="2.28515625" style="8" customWidth="1"/>
    <col min="5429" max="5632" width="9.140625" style="8"/>
    <col min="5633" max="5633" width="6.7109375" style="8" customWidth="1"/>
    <col min="5634" max="5634" width="36.5703125" style="8" customWidth="1"/>
    <col min="5635" max="5635" width="6.7109375" style="8" customWidth="1"/>
    <col min="5636" max="5636" width="6.5703125" style="8" customWidth="1"/>
    <col min="5637" max="5637" width="6.42578125" style="8" customWidth="1"/>
    <col min="5638" max="5638" width="7.42578125" style="8" bestFit="1" customWidth="1"/>
    <col min="5639" max="5639" width="5.5703125" style="8" customWidth="1"/>
    <col min="5640" max="5640" width="5.7109375" style="8" customWidth="1"/>
    <col min="5641" max="5641" width="4.5703125" style="8" bestFit="1" customWidth="1"/>
    <col min="5642" max="5642" width="3.7109375" style="8" customWidth="1"/>
    <col min="5643" max="5645" width="3.28515625" style="8" customWidth="1"/>
    <col min="5646" max="5647" width="4.140625" style="8" customWidth="1"/>
    <col min="5648" max="5648" width="3.85546875" style="8" customWidth="1"/>
    <col min="5649" max="5649" width="3.7109375" style="8" customWidth="1"/>
    <col min="5650" max="5651" width="3.28515625" style="8" customWidth="1"/>
    <col min="5652" max="5652" width="4.7109375" style="8" customWidth="1"/>
    <col min="5653" max="5654" width="4.140625" style="8" customWidth="1"/>
    <col min="5655" max="5655" width="5.140625" style="8" customWidth="1"/>
    <col min="5656" max="5656" width="4" style="8" customWidth="1"/>
    <col min="5657" max="5659" width="3.28515625" style="8" customWidth="1"/>
    <col min="5660" max="5661" width="4.140625" style="8" customWidth="1"/>
    <col min="5662" max="5662" width="3.7109375" style="8" customWidth="1"/>
    <col min="5663" max="5663" width="5" style="8" customWidth="1"/>
    <col min="5664" max="5665" width="3.28515625" style="8" customWidth="1"/>
    <col min="5666" max="5666" width="4.5703125" style="8" customWidth="1"/>
    <col min="5667" max="5668" width="4.140625" style="8" customWidth="1"/>
    <col min="5669" max="5670" width="3.7109375" style="8" customWidth="1"/>
    <col min="5671" max="5671" width="4.42578125" style="8" customWidth="1"/>
    <col min="5672" max="5672" width="4.5703125" style="8" customWidth="1"/>
    <col min="5673" max="5675" width="4.140625" style="8" customWidth="1"/>
    <col min="5676" max="5677" width="3.7109375" style="8" customWidth="1"/>
    <col min="5678" max="5678" width="3.28515625" style="8" customWidth="1"/>
    <col min="5679" max="5679" width="4.5703125" style="8" customWidth="1"/>
    <col min="5680" max="5682" width="4.140625" style="8" customWidth="1"/>
    <col min="5683" max="5684" width="2.28515625" style="8" customWidth="1"/>
    <col min="5685" max="5888" width="9.140625" style="8"/>
    <col min="5889" max="5889" width="6.7109375" style="8" customWidth="1"/>
    <col min="5890" max="5890" width="36.5703125" style="8" customWidth="1"/>
    <col min="5891" max="5891" width="6.7109375" style="8" customWidth="1"/>
    <col min="5892" max="5892" width="6.5703125" style="8" customWidth="1"/>
    <col min="5893" max="5893" width="6.42578125" style="8" customWidth="1"/>
    <col min="5894" max="5894" width="7.42578125" style="8" bestFit="1" customWidth="1"/>
    <col min="5895" max="5895" width="5.5703125" style="8" customWidth="1"/>
    <col min="5896" max="5896" width="5.7109375" style="8" customWidth="1"/>
    <col min="5897" max="5897" width="4.5703125" style="8" bestFit="1" customWidth="1"/>
    <col min="5898" max="5898" width="3.7109375" style="8" customWidth="1"/>
    <col min="5899" max="5901" width="3.28515625" style="8" customWidth="1"/>
    <col min="5902" max="5903" width="4.140625" style="8" customWidth="1"/>
    <col min="5904" max="5904" width="3.85546875" style="8" customWidth="1"/>
    <col min="5905" max="5905" width="3.7109375" style="8" customWidth="1"/>
    <col min="5906" max="5907" width="3.28515625" style="8" customWidth="1"/>
    <col min="5908" max="5908" width="4.7109375" style="8" customWidth="1"/>
    <col min="5909" max="5910" width="4.140625" style="8" customWidth="1"/>
    <col min="5911" max="5911" width="5.140625" style="8" customWidth="1"/>
    <col min="5912" max="5912" width="4" style="8" customWidth="1"/>
    <col min="5913" max="5915" width="3.28515625" style="8" customWidth="1"/>
    <col min="5916" max="5917" width="4.140625" style="8" customWidth="1"/>
    <col min="5918" max="5918" width="3.7109375" style="8" customWidth="1"/>
    <col min="5919" max="5919" width="5" style="8" customWidth="1"/>
    <col min="5920" max="5921" width="3.28515625" style="8" customWidth="1"/>
    <col min="5922" max="5922" width="4.5703125" style="8" customWidth="1"/>
    <col min="5923" max="5924" width="4.140625" style="8" customWidth="1"/>
    <col min="5925" max="5926" width="3.7109375" style="8" customWidth="1"/>
    <col min="5927" max="5927" width="4.42578125" style="8" customWidth="1"/>
    <col min="5928" max="5928" width="4.5703125" style="8" customWidth="1"/>
    <col min="5929" max="5931" width="4.140625" style="8" customWidth="1"/>
    <col min="5932" max="5933" width="3.7109375" style="8" customWidth="1"/>
    <col min="5934" max="5934" width="3.28515625" style="8" customWidth="1"/>
    <col min="5935" max="5935" width="4.5703125" style="8" customWidth="1"/>
    <col min="5936" max="5938" width="4.140625" style="8" customWidth="1"/>
    <col min="5939" max="5940" width="2.28515625" style="8" customWidth="1"/>
    <col min="5941" max="6144" width="9.140625" style="8"/>
    <col min="6145" max="6145" width="6.7109375" style="8" customWidth="1"/>
    <col min="6146" max="6146" width="36.5703125" style="8" customWidth="1"/>
    <col min="6147" max="6147" width="6.7109375" style="8" customWidth="1"/>
    <col min="6148" max="6148" width="6.5703125" style="8" customWidth="1"/>
    <col min="6149" max="6149" width="6.42578125" style="8" customWidth="1"/>
    <col min="6150" max="6150" width="7.42578125" style="8" bestFit="1" customWidth="1"/>
    <col min="6151" max="6151" width="5.5703125" style="8" customWidth="1"/>
    <col min="6152" max="6152" width="5.7109375" style="8" customWidth="1"/>
    <col min="6153" max="6153" width="4.5703125" style="8" bestFit="1" customWidth="1"/>
    <col min="6154" max="6154" width="3.7109375" style="8" customWidth="1"/>
    <col min="6155" max="6157" width="3.28515625" style="8" customWidth="1"/>
    <col min="6158" max="6159" width="4.140625" style="8" customWidth="1"/>
    <col min="6160" max="6160" width="3.85546875" style="8" customWidth="1"/>
    <col min="6161" max="6161" width="3.7109375" style="8" customWidth="1"/>
    <col min="6162" max="6163" width="3.28515625" style="8" customWidth="1"/>
    <col min="6164" max="6164" width="4.7109375" style="8" customWidth="1"/>
    <col min="6165" max="6166" width="4.140625" style="8" customWidth="1"/>
    <col min="6167" max="6167" width="5.140625" style="8" customWidth="1"/>
    <col min="6168" max="6168" width="4" style="8" customWidth="1"/>
    <col min="6169" max="6171" width="3.28515625" style="8" customWidth="1"/>
    <col min="6172" max="6173" width="4.140625" style="8" customWidth="1"/>
    <col min="6174" max="6174" width="3.7109375" style="8" customWidth="1"/>
    <col min="6175" max="6175" width="5" style="8" customWidth="1"/>
    <col min="6176" max="6177" width="3.28515625" style="8" customWidth="1"/>
    <col min="6178" max="6178" width="4.5703125" style="8" customWidth="1"/>
    <col min="6179" max="6180" width="4.140625" style="8" customWidth="1"/>
    <col min="6181" max="6182" width="3.7109375" style="8" customWidth="1"/>
    <col min="6183" max="6183" width="4.42578125" style="8" customWidth="1"/>
    <col min="6184" max="6184" width="4.5703125" style="8" customWidth="1"/>
    <col min="6185" max="6187" width="4.140625" style="8" customWidth="1"/>
    <col min="6188" max="6189" width="3.7109375" style="8" customWidth="1"/>
    <col min="6190" max="6190" width="3.28515625" style="8" customWidth="1"/>
    <col min="6191" max="6191" width="4.5703125" style="8" customWidth="1"/>
    <col min="6192" max="6194" width="4.140625" style="8" customWidth="1"/>
    <col min="6195" max="6196" width="2.28515625" style="8" customWidth="1"/>
    <col min="6197" max="6400" width="9.140625" style="8"/>
    <col min="6401" max="6401" width="6.7109375" style="8" customWidth="1"/>
    <col min="6402" max="6402" width="36.5703125" style="8" customWidth="1"/>
    <col min="6403" max="6403" width="6.7109375" style="8" customWidth="1"/>
    <col min="6404" max="6404" width="6.5703125" style="8" customWidth="1"/>
    <col min="6405" max="6405" width="6.42578125" style="8" customWidth="1"/>
    <col min="6406" max="6406" width="7.42578125" style="8" bestFit="1" customWidth="1"/>
    <col min="6407" max="6407" width="5.5703125" style="8" customWidth="1"/>
    <col min="6408" max="6408" width="5.7109375" style="8" customWidth="1"/>
    <col min="6409" max="6409" width="4.5703125" style="8" bestFit="1" customWidth="1"/>
    <col min="6410" max="6410" width="3.7109375" style="8" customWidth="1"/>
    <col min="6411" max="6413" width="3.28515625" style="8" customWidth="1"/>
    <col min="6414" max="6415" width="4.140625" style="8" customWidth="1"/>
    <col min="6416" max="6416" width="3.85546875" style="8" customWidth="1"/>
    <col min="6417" max="6417" width="3.7109375" style="8" customWidth="1"/>
    <col min="6418" max="6419" width="3.28515625" style="8" customWidth="1"/>
    <col min="6420" max="6420" width="4.7109375" style="8" customWidth="1"/>
    <col min="6421" max="6422" width="4.140625" style="8" customWidth="1"/>
    <col min="6423" max="6423" width="5.140625" style="8" customWidth="1"/>
    <col min="6424" max="6424" width="4" style="8" customWidth="1"/>
    <col min="6425" max="6427" width="3.28515625" style="8" customWidth="1"/>
    <col min="6428" max="6429" width="4.140625" style="8" customWidth="1"/>
    <col min="6430" max="6430" width="3.7109375" style="8" customWidth="1"/>
    <col min="6431" max="6431" width="5" style="8" customWidth="1"/>
    <col min="6432" max="6433" width="3.28515625" style="8" customWidth="1"/>
    <col min="6434" max="6434" width="4.5703125" style="8" customWidth="1"/>
    <col min="6435" max="6436" width="4.140625" style="8" customWidth="1"/>
    <col min="6437" max="6438" width="3.7109375" style="8" customWidth="1"/>
    <col min="6439" max="6439" width="4.42578125" style="8" customWidth="1"/>
    <col min="6440" max="6440" width="4.5703125" style="8" customWidth="1"/>
    <col min="6441" max="6443" width="4.140625" style="8" customWidth="1"/>
    <col min="6444" max="6445" width="3.7109375" style="8" customWidth="1"/>
    <col min="6446" max="6446" width="3.28515625" style="8" customWidth="1"/>
    <col min="6447" max="6447" width="4.5703125" style="8" customWidth="1"/>
    <col min="6448" max="6450" width="4.140625" style="8" customWidth="1"/>
    <col min="6451" max="6452" width="2.28515625" style="8" customWidth="1"/>
    <col min="6453" max="6656" width="9.140625" style="8"/>
    <col min="6657" max="6657" width="6.7109375" style="8" customWidth="1"/>
    <col min="6658" max="6658" width="36.5703125" style="8" customWidth="1"/>
    <col min="6659" max="6659" width="6.7109375" style="8" customWidth="1"/>
    <col min="6660" max="6660" width="6.5703125" style="8" customWidth="1"/>
    <col min="6661" max="6661" width="6.42578125" style="8" customWidth="1"/>
    <col min="6662" max="6662" width="7.42578125" style="8" bestFit="1" customWidth="1"/>
    <col min="6663" max="6663" width="5.5703125" style="8" customWidth="1"/>
    <col min="6664" max="6664" width="5.7109375" style="8" customWidth="1"/>
    <col min="6665" max="6665" width="4.5703125" style="8" bestFit="1" customWidth="1"/>
    <col min="6666" max="6666" width="3.7109375" style="8" customWidth="1"/>
    <col min="6667" max="6669" width="3.28515625" style="8" customWidth="1"/>
    <col min="6670" max="6671" width="4.140625" style="8" customWidth="1"/>
    <col min="6672" max="6672" width="3.85546875" style="8" customWidth="1"/>
    <col min="6673" max="6673" width="3.7109375" style="8" customWidth="1"/>
    <col min="6674" max="6675" width="3.28515625" style="8" customWidth="1"/>
    <col min="6676" max="6676" width="4.7109375" style="8" customWidth="1"/>
    <col min="6677" max="6678" width="4.140625" style="8" customWidth="1"/>
    <col min="6679" max="6679" width="5.140625" style="8" customWidth="1"/>
    <col min="6680" max="6680" width="4" style="8" customWidth="1"/>
    <col min="6681" max="6683" width="3.28515625" style="8" customWidth="1"/>
    <col min="6684" max="6685" width="4.140625" style="8" customWidth="1"/>
    <col min="6686" max="6686" width="3.7109375" style="8" customWidth="1"/>
    <col min="6687" max="6687" width="5" style="8" customWidth="1"/>
    <col min="6688" max="6689" width="3.28515625" style="8" customWidth="1"/>
    <col min="6690" max="6690" width="4.5703125" style="8" customWidth="1"/>
    <col min="6691" max="6692" width="4.140625" style="8" customWidth="1"/>
    <col min="6693" max="6694" width="3.7109375" style="8" customWidth="1"/>
    <col min="6695" max="6695" width="4.42578125" style="8" customWidth="1"/>
    <col min="6696" max="6696" width="4.5703125" style="8" customWidth="1"/>
    <col min="6697" max="6699" width="4.140625" style="8" customWidth="1"/>
    <col min="6700" max="6701" width="3.7109375" style="8" customWidth="1"/>
    <col min="6702" max="6702" width="3.28515625" style="8" customWidth="1"/>
    <col min="6703" max="6703" width="4.5703125" style="8" customWidth="1"/>
    <col min="6704" max="6706" width="4.140625" style="8" customWidth="1"/>
    <col min="6707" max="6708" width="2.28515625" style="8" customWidth="1"/>
    <col min="6709" max="6912" width="9.140625" style="8"/>
    <col min="6913" max="6913" width="6.7109375" style="8" customWidth="1"/>
    <col min="6914" max="6914" width="36.5703125" style="8" customWidth="1"/>
    <col min="6915" max="6915" width="6.7109375" style="8" customWidth="1"/>
    <col min="6916" max="6916" width="6.5703125" style="8" customWidth="1"/>
    <col min="6917" max="6917" width="6.42578125" style="8" customWidth="1"/>
    <col min="6918" max="6918" width="7.42578125" style="8" bestFit="1" customWidth="1"/>
    <col min="6919" max="6919" width="5.5703125" style="8" customWidth="1"/>
    <col min="6920" max="6920" width="5.7109375" style="8" customWidth="1"/>
    <col min="6921" max="6921" width="4.5703125" style="8" bestFit="1" customWidth="1"/>
    <col min="6922" max="6922" width="3.7109375" style="8" customWidth="1"/>
    <col min="6923" max="6925" width="3.28515625" style="8" customWidth="1"/>
    <col min="6926" max="6927" width="4.140625" style="8" customWidth="1"/>
    <col min="6928" max="6928" width="3.85546875" style="8" customWidth="1"/>
    <col min="6929" max="6929" width="3.7109375" style="8" customWidth="1"/>
    <col min="6930" max="6931" width="3.28515625" style="8" customWidth="1"/>
    <col min="6932" max="6932" width="4.7109375" style="8" customWidth="1"/>
    <col min="6933" max="6934" width="4.140625" style="8" customWidth="1"/>
    <col min="6935" max="6935" width="5.140625" style="8" customWidth="1"/>
    <col min="6936" max="6936" width="4" style="8" customWidth="1"/>
    <col min="6937" max="6939" width="3.28515625" style="8" customWidth="1"/>
    <col min="6940" max="6941" width="4.140625" style="8" customWidth="1"/>
    <col min="6942" max="6942" width="3.7109375" style="8" customWidth="1"/>
    <col min="6943" max="6943" width="5" style="8" customWidth="1"/>
    <col min="6944" max="6945" width="3.28515625" style="8" customWidth="1"/>
    <col min="6946" max="6946" width="4.5703125" style="8" customWidth="1"/>
    <col min="6947" max="6948" width="4.140625" style="8" customWidth="1"/>
    <col min="6949" max="6950" width="3.7109375" style="8" customWidth="1"/>
    <col min="6951" max="6951" width="4.42578125" style="8" customWidth="1"/>
    <col min="6952" max="6952" width="4.5703125" style="8" customWidth="1"/>
    <col min="6953" max="6955" width="4.140625" style="8" customWidth="1"/>
    <col min="6956" max="6957" width="3.7109375" style="8" customWidth="1"/>
    <col min="6958" max="6958" width="3.28515625" style="8" customWidth="1"/>
    <col min="6959" max="6959" width="4.5703125" style="8" customWidth="1"/>
    <col min="6960" max="6962" width="4.140625" style="8" customWidth="1"/>
    <col min="6963" max="6964" width="2.28515625" style="8" customWidth="1"/>
    <col min="6965" max="7168" width="9.140625" style="8"/>
    <col min="7169" max="7169" width="6.7109375" style="8" customWidth="1"/>
    <col min="7170" max="7170" width="36.5703125" style="8" customWidth="1"/>
    <col min="7171" max="7171" width="6.7109375" style="8" customWidth="1"/>
    <col min="7172" max="7172" width="6.5703125" style="8" customWidth="1"/>
    <col min="7173" max="7173" width="6.42578125" style="8" customWidth="1"/>
    <col min="7174" max="7174" width="7.42578125" style="8" bestFit="1" customWidth="1"/>
    <col min="7175" max="7175" width="5.5703125" style="8" customWidth="1"/>
    <col min="7176" max="7176" width="5.7109375" style="8" customWidth="1"/>
    <col min="7177" max="7177" width="4.5703125" style="8" bestFit="1" customWidth="1"/>
    <col min="7178" max="7178" width="3.7109375" style="8" customWidth="1"/>
    <col min="7179" max="7181" width="3.28515625" style="8" customWidth="1"/>
    <col min="7182" max="7183" width="4.140625" style="8" customWidth="1"/>
    <col min="7184" max="7184" width="3.85546875" style="8" customWidth="1"/>
    <col min="7185" max="7185" width="3.7109375" style="8" customWidth="1"/>
    <col min="7186" max="7187" width="3.28515625" style="8" customWidth="1"/>
    <col min="7188" max="7188" width="4.7109375" style="8" customWidth="1"/>
    <col min="7189" max="7190" width="4.140625" style="8" customWidth="1"/>
    <col min="7191" max="7191" width="5.140625" style="8" customWidth="1"/>
    <col min="7192" max="7192" width="4" style="8" customWidth="1"/>
    <col min="7193" max="7195" width="3.28515625" style="8" customWidth="1"/>
    <col min="7196" max="7197" width="4.140625" style="8" customWidth="1"/>
    <col min="7198" max="7198" width="3.7109375" style="8" customWidth="1"/>
    <col min="7199" max="7199" width="5" style="8" customWidth="1"/>
    <col min="7200" max="7201" width="3.28515625" style="8" customWidth="1"/>
    <col min="7202" max="7202" width="4.5703125" style="8" customWidth="1"/>
    <col min="7203" max="7204" width="4.140625" style="8" customWidth="1"/>
    <col min="7205" max="7206" width="3.7109375" style="8" customWidth="1"/>
    <col min="7207" max="7207" width="4.42578125" style="8" customWidth="1"/>
    <col min="7208" max="7208" width="4.5703125" style="8" customWidth="1"/>
    <col min="7209" max="7211" width="4.140625" style="8" customWidth="1"/>
    <col min="7212" max="7213" width="3.7109375" style="8" customWidth="1"/>
    <col min="7214" max="7214" width="3.28515625" style="8" customWidth="1"/>
    <col min="7215" max="7215" width="4.5703125" style="8" customWidth="1"/>
    <col min="7216" max="7218" width="4.140625" style="8" customWidth="1"/>
    <col min="7219" max="7220" width="2.28515625" style="8" customWidth="1"/>
    <col min="7221" max="7424" width="9.140625" style="8"/>
    <col min="7425" max="7425" width="6.7109375" style="8" customWidth="1"/>
    <col min="7426" max="7426" width="36.5703125" style="8" customWidth="1"/>
    <col min="7427" max="7427" width="6.7109375" style="8" customWidth="1"/>
    <col min="7428" max="7428" width="6.5703125" style="8" customWidth="1"/>
    <col min="7429" max="7429" width="6.42578125" style="8" customWidth="1"/>
    <col min="7430" max="7430" width="7.42578125" style="8" bestFit="1" customWidth="1"/>
    <col min="7431" max="7431" width="5.5703125" style="8" customWidth="1"/>
    <col min="7432" max="7432" width="5.7109375" style="8" customWidth="1"/>
    <col min="7433" max="7433" width="4.5703125" style="8" bestFit="1" customWidth="1"/>
    <col min="7434" max="7434" width="3.7109375" style="8" customWidth="1"/>
    <col min="7435" max="7437" width="3.28515625" style="8" customWidth="1"/>
    <col min="7438" max="7439" width="4.140625" style="8" customWidth="1"/>
    <col min="7440" max="7440" width="3.85546875" style="8" customWidth="1"/>
    <col min="7441" max="7441" width="3.7109375" style="8" customWidth="1"/>
    <col min="7442" max="7443" width="3.28515625" style="8" customWidth="1"/>
    <col min="7444" max="7444" width="4.7109375" style="8" customWidth="1"/>
    <col min="7445" max="7446" width="4.140625" style="8" customWidth="1"/>
    <col min="7447" max="7447" width="5.140625" style="8" customWidth="1"/>
    <col min="7448" max="7448" width="4" style="8" customWidth="1"/>
    <col min="7449" max="7451" width="3.28515625" style="8" customWidth="1"/>
    <col min="7452" max="7453" width="4.140625" style="8" customWidth="1"/>
    <col min="7454" max="7454" width="3.7109375" style="8" customWidth="1"/>
    <col min="7455" max="7455" width="5" style="8" customWidth="1"/>
    <col min="7456" max="7457" width="3.28515625" style="8" customWidth="1"/>
    <col min="7458" max="7458" width="4.5703125" style="8" customWidth="1"/>
    <col min="7459" max="7460" width="4.140625" style="8" customWidth="1"/>
    <col min="7461" max="7462" width="3.7109375" style="8" customWidth="1"/>
    <col min="7463" max="7463" width="4.42578125" style="8" customWidth="1"/>
    <col min="7464" max="7464" width="4.5703125" style="8" customWidth="1"/>
    <col min="7465" max="7467" width="4.140625" style="8" customWidth="1"/>
    <col min="7468" max="7469" width="3.7109375" style="8" customWidth="1"/>
    <col min="7470" max="7470" width="3.28515625" style="8" customWidth="1"/>
    <col min="7471" max="7471" width="4.5703125" style="8" customWidth="1"/>
    <col min="7472" max="7474" width="4.140625" style="8" customWidth="1"/>
    <col min="7475" max="7476" width="2.28515625" style="8" customWidth="1"/>
    <col min="7477" max="7680" width="9.140625" style="8"/>
    <col min="7681" max="7681" width="6.7109375" style="8" customWidth="1"/>
    <col min="7682" max="7682" width="36.5703125" style="8" customWidth="1"/>
    <col min="7683" max="7683" width="6.7109375" style="8" customWidth="1"/>
    <col min="7684" max="7684" width="6.5703125" style="8" customWidth="1"/>
    <col min="7685" max="7685" width="6.42578125" style="8" customWidth="1"/>
    <col min="7686" max="7686" width="7.42578125" style="8" bestFit="1" customWidth="1"/>
    <col min="7687" max="7687" width="5.5703125" style="8" customWidth="1"/>
    <col min="7688" max="7688" width="5.7109375" style="8" customWidth="1"/>
    <col min="7689" max="7689" width="4.5703125" style="8" bestFit="1" customWidth="1"/>
    <col min="7690" max="7690" width="3.7109375" style="8" customWidth="1"/>
    <col min="7691" max="7693" width="3.28515625" style="8" customWidth="1"/>
    <col min="7694" max="7695" width="4.140625" style="8" customWidth="1"/>
    <col min="7696" max="7696" width="3.85546875" style="8" customWidth="1"/>
    <col min="7697" max="7697" width="3.7109375" style="8" customWidth="1"/>
    <col min="7698" max="7699" width="3.28515625" style="8" customWidth="1"/>
    <col min="7700" max="7700" width="4.7109375" style="8" customWidth="1"/>
    <col min="7701" max="7702" width="4.140625" style="8" customWidth="1"/>
    <col min="7703" max="7703" width="5.140625" style="8" customWidth="1"/>
    <col min="7704" max="7704" width="4" style="8" customWidth="1"/>
    <col min="7705" max="7707" width="3.28515625" style="8" customWidth="1"/>
    <col min="7708" max="7709" width="4.140625" style="8" customWidth="1"/>
    <col min="7710" max="7710" width="3.7109375" style="8" customWidth="1"/>
    <col min="7711" max="7711" width="5" style="8" customWidth="1"/>
    <col min="7712" max="7713" width="3.28515625" style="8" customWidth="1"/>
    <col min="7714" max="7714" width="4.5703125" style="8" customWidth="1"/>
    <col min="7715" max="7716" width="4.140625" style="8" customWidth="1"/>
    <col min="7717" max="7718" width="3.7109375" style="8" customWidth="1"/>
    <col min="7719" max="7719" width="4.42578125" style="8" customWidth="1"/>
    <col min="7720" max="7720" width="4.5703125" style="8" customWidth="1"/>
    <col min="7721" max="7723" width="4.140625" style="8" customWidth="1"/>
    <col min="7724" max="7725" width="3.7109375" style="8" customWidth="1"/>
    <col min="7726" max="7726" width="3.28515625" style="8" customWidth="1"/>
    <col min="7727" max="7727" width="4.5703125" style="8" customWidth="1"/>
    <col min="7728" max="7730" width="4.140625" style="8" customWidth="1"/>
    <col min="7731" max="7732" width="2.28515625" style="8" customWidth="1"/>
    <col min="7733" max="7936" width="9.140625" style="8"/>
    <col min="7937" max="7937" width="6.7109375" style="8" customWidth="1"/>
    <col min="7938" max="7938" width="36.5703125" style="8" customWidth="1"/>
    <col min="7939" max="7939" width="6.7109375" style="8" customWidth="1"/>
    <col min="7940" max="7940" width="6.5703125" style="8" customWidth="1"/>
    <col min="7941" max="7941" width="6.42578125" style="8" customWidth="1"/>
    <col min="7942" max="7942" width="7.42578125" style="8" bestFit="1" customWidth="1"/>
    <col min="7943" max="7943" width="5.5703125" style="8" customWidth="1"/>
    <col min="7944" max="7944" width="5.7109375" style="8" customWidth="1"/>
    <col min="7945" max="7945" width="4.5703125" style="8" bestFit="1" customWidth="1"/>
    <col min="7946" max="7946" width="3.7109375" style="8" customWidth="1"/>
    <col min="7947" max="7949" width="3.28515625" style="8" customWidth="1"/>
    <col min="7950" max="7951" width="4.140625" style="8" customWidth="1"/>
    <col min="7952" max="7952" width="3.85546875" style="8" customWidth="1"/>
    <col min="7953" max="7953" width="3.7109375" style="8" customWidth="1"/>
    <col min="7954" max="7955" width="3.28515625" style="8" customWidth="1"/>
    <col min="7956" max="7956" width="4.7109375" style="8" customWidth="1"/>
    <col min="7957" max="7958" width="4.140625" style="8" customWidth="1"/>
    <col min="7959" max="7959" width="5.140625" style="8" customWidth="1"/>
    <col min="7960" max="7960" width="4" style="8" customWidth="1"/>
    <col min="7961" max="7963" width="3.28515625" style="8" customWidth="1"/>
    <col min="7964" max="7965" width="4.140625" style="8" customWidth="1"/>
    <col min="7966" max="7966" width="3.7109375" style="8" customWidth="1"/>
    <col min="7967" max="7967" width="5" style="8" customWidth="1"/>
    <col min="7968" max="7969" width="3.28515625" style="8" customWidth="1"/>
    <col min="7970" max="7970" width="4.5703125" style="8" customWidth="1"/>
    <col min="7971" max="7972" width="4.140625" style="8" customWidth="1"/>
    <col min="7973" max="7974" width="3.7109375" style="8" customWidth="1"/>
    <col min="7975" max="7975" width="4.42578125" style="8" customWidth="1"/>
    <col min="7976" max="7976" width="4.5703125" style="8" customWidth="1"/>
    <col min="7977" max="7979" width="4.140625" style="8" customWidth="1"/>
    <col min="7980" max="7981" width="3.7109375" style="8" customWidth="1"/>
    <col min="7982" max="7982" width="3.28515625" style="8" customWidth="1"/>
    <col min="7983" max="7983" width="4.5703125" style="8" customWidth="1"/>
    <col min="7984" max="7986" width="4.140625" style="8" customWidth="1"/>
    <col min="7987" max="7988" width="2.28515625" style="8" customWidth="1"/>
    <col min="7989" max="8192" width="9.140625" style="8"/>
    <col min="8193" max="8193" width="6.7109375" style="8" customWidth="1"/>
    <col min="8194" max="8194" width="36.5703125" style="8" customWidth="1"/>
    <col min="8195" max="8195" width="6.7109375" style="8" customWidth="1"/>
    <col min="8196" max="8196" width="6.5703125" style="8" customWidth="1"/>
    <col min="8197" max="8197" width="6.42578125" style="8" customWidth="1"/>
    <col min="8198" max="8198" width="7.42578125" style="8" bestFit="1" customWidth="1"/>
    <col min="8199" max="8199" width="5.5703125" style="8" customWidth="1"/>
    <col min="8200" max="8200" width="5.7109375" style="8" customWidth="1"/>
    <col min="8201" max="8201" width="4.5703125" style="8" bestFit="1" customWidth="1"/>
    <col min="8202" max="8202" width="3.7109375" style="8" customWidth="1"/>
    <col min="8203" max="8205" width="3.28515625" style="8" customWidth="1"/>
    <col min="8206" max="8207" width="4.140625" style="8" customWidth="1"/>
    <col min="8208" max="8208" width="3.85546875" style="8" customWidth="1"/>
    <col min="8209" max="8209" width="3.7109375" style="8" customWidth="1"/>
    <col min="8210" max="8211" width="3.28515625" style="8" customWidth="1"/>
    <col min="8212" max="8212" width="4.7109375" style="8" customWidth="1"/>
    <col min="8213" max="8214" width="4.140625" style="8" customWidth="1"/>
    <col min="8215" max="8215" width="5.140625" style="8" customWidth="1"/>
    <col min="8216" max="8216" width="4" style="8" customWidth="1"/>
    <col min="8217" max="8219" width="3.28515625" style="8" customWidth="1"/>
    <col min="8220" max="8221" width="4.140625" style="8" customWidth="1"/>
    <col min="8222" max="8222" width="3.7109375" style="8" customWidth="1"/>
    <col min="8223" max="8223" width="5" style="8" customWidth="1"/>
    <col min="8224" max="8225" width="3.28515625" style="8" customWidth="1"/>
    <col min="8226" max="8226" width="4.5703125" style="8" customWidth="1"/>
    <col min="8227" max="8228" width="4.140625" style="8" customWidth="1"/>
    <col min="8229" max="8230" width="3.7109375" style="8" customWidth="1"/>
    <col min="8231" max="8231" width="4.42578125" style="8" customWidth="1"/>
    <col min="8232" max="8232" width="4.5703125" style="8" customWidth="1"/>
    <col min="8233" max="8235" width="4.140625" style="8" customWidth="1"/>
    <col min="8236" max="8237" width="3.7109375" style="8" customWidth="1"/>
    <col min="8238" max="8238" width="3.28515625" style="8" customWidth="1"/>
    <col min="8239" max="8239" width="4.5703125" style="8" customWidth="1"/>
    <col min="8240" max="8242" width="4.140625" style="8" customWidth="1"/>
    <col min="8243" max="8244" width="2.28515625" style="8" customWidth="1"/>
    <col min="8245" max="8448" width="9.140625" style="8"/>
    <col min="8449" max="8449" width="6.7109375" style="8" customWidth="1"/>
    <col min="8450" max="8450" width="36.5703125" style="8" customWidth="1"/>
    <col min="8451" max="8451" width="6.7109375" style="8" customWidth="1"/>
    <col min="8452" max="8452" width="6.5703125" style="8" customWidth="1"/>
    <col min="8453" max="8453" width="6.42578125" style="8" customWidth="1"/>
    <col min="8454" max="8454" width="7.42578125" style="8" bestFit="1" customWidth="1"/>
    <col min="8455" max="8455" width="5.5703125" style="8" customWidth="1"/>
    <col min="8456" max="8456" width="5.7109375" style="8" customWidth="1"/>
    <col min="8457" max="8457" width="4.5703125" style="8" bestFit="1" customWidth="1"/>
    <col min="8458" max="8458" width="3.7109375" style="8" customWidth="1"/>
    <col min="8459" max="8461" width="3.28515625" style="8" customWidth="1"/>
    <col min="8462" max="8463" width="4.140625" style="8" customWidth="1"/>
    <col min="8464" max="8464" width="3.85546875" style="8" customWidth="1"/>
    <col min="8465" max="8465" width="3.7109375" style="8" customWidth="1"/>
    <col min="8466" max="8467" width="3.28515625" style="8" customWidth="1"/>
    <col min="8468" max="8468" width="4.7109375" style="8" customWidth="1"/>
    <col min="8469" max="8470" width="4.140625" style="8" customWidth="1"/>
    <col min="8471" max="8471" width="5.140625" style="8" customWidth="1"/>
    <col min="8472" max="8472" width="4" style="8" customWidth="1"/>
    <col min="8473" max="8475" width="3.28515625" style="8" customWidth="1"/>
    <col min="8476" max="8477" width="4.140625" style="8" customWidth="1"/>
    <col min="8478" max="8478" width="3.7109375" style="8" customWidth="1"/>
    <col min="8479" max="8479" width="5" style="8" customWidth="1"/>
    <col min="8480" max="8481" width="3.28515625" style="8" customWidth="1"/>
    <col min="8482" max="8482" width="4.5703125" style="8" customWidth="1"/>
    <col min="8483" max="8484" width="4.140625" style="8" customWidth="1"/>
    <col min="8485" max="8486" width="3.7109375" style="8" customWidth="1"/>
    <col min="8487" max="8487" width="4.42578125" style="8" customWidth="1"/>
    <col min="8488" max="8488" width="4.5703125" style="8" customWidth="1"/>
    <col min="8489" max="8491" width="4.140625" style="8" customWidth="1"/>
    <col min="8492" max="8493" width="3.7109375" style="8" customWidth="1"/>
    <col min="8494" max="8494" width="3.28515625" style="8" customWidth="1"/>
    <col min="8495" max="8495" width="4.5703125" style="8" customWidth="1"/>
    <col min="8496" max="8498" width="4.140625" style="8" customWidth="1"/>
    <col min="8499" max="8500" width="2.28515625" style="8" customWidth="1"/>
    <col min="8501" max="8704" width="9.140625" style="8"/>
    <col min="8705" max="8705" width="6.7109375" style="8" customWidth="1"/>
    <col min="8706" max="8706" width="36.5703125" style="8" customWidth="1"/>
    <col min="8707" max="8707" width="6.7109375" style="8" customWidth="1"/>
    <col min="8708" max="8708" width="6.5703125" style="8" customWidth="1"/>
    <col min="8709" max="8709" width="6.42578125" style="8" customWidth="1"/>
    <col min="8710" max="8710" width="7.42578125" style="8" bestFit="1" customWidth="1"/>
    <col min="8711" max="8711" width="5.5703125" style="8" customWidth="1"/>
    <col min="8712" max="8712" width="5.7109375" style="8" customWidth="1"/>
    <col min="8713" max="8713" width="4.5703125" style="8" bestFit="1" customWidth="1"/>
    <col min="8714" max="8714" width="3.7109375" style="8" customWidth="1"/>
    <col min="8715" max="8717" width="3.28515625" style="8" customWidth="1"/>
    <col min="8718" max="8719" width="4.140625" style="8" customWidth="1"/>
    <col min="8720" max="8720" width="3.85546875" style="8" customWidth="1"/>
    <col min="8721" max="8721" width="3.7109375" style="8" customWidth="1"/>
    <col min="8722" max="8723" width="3.28515625" style="8" customWidth="1"/>
    <col min="8724" max="8724" width="4.7109375" style="8" customWidth="1"/>
    <col min="8725" max="8726" width="4.140625" style="8" customWidth="1"/>
    <col min="8727" max="8727" width="5.140625" style="8" customWidth="1"/>
    <col min="8728" max="8728" width="4" style="8" customWidth="1"/>
    <col min="8729" max="8731" width="3.28515625" style="8" customWidth="1"/>
    <col min="8732" max="8733" width="4.140625" style="8" customWidth="1"/>
    <col min="8734" max="8734" width="3.7109375" style="8" customWidth="1"/>
    <col min="8735" max="8735" width="5" style="8" customWidth="1"/>
    <col min="8736" max="8737" width="3.28515625" style="8" customWidth="1"/>
    <col min="8738" max="8738" width="4.5703125" style="8" customWidth="1"/>
    <col min="8739" max="8740" width="4.140625" style="8" customWidth="1"/>
    <col min="8741" max="8742" width="3.7109375" style="8" customWidth="1"/>
    <col min="8743" max="8743" width="4.42578125" style="8" customWidth="1"/>
    <col min="8744" max="8744" width="4.5703125" style="8" customWidth="1"/>
    <col min="8745" max="8747" width="4.140625" style="8" customWidth="1"/>
    <col min="8748" max="8749" width="3.7109375" style="8" customWidth="1"/>
    <col min="8750" max="8750" width="3.28515625" style="8" customWidth="1"/>
    <col min="8751" max="8751" width="4.5703125" style="8" customWidth="1"/>
    <col min="8752" max="8754" width="4.140625" style="8" customWidth="1"/>
    <col min="8755" max="8756" width="2.28515625" style="8" customWidth="1"/>
    <col min="8757" max="8960" width="9.140625" style="8"/>
    <col min="8961" max="8961" width="6.7109375" style="8" customWidth="1"/>
    <col min="8962" max="8962" width="36.5703125" style="8" customWidth="1"/>
    <col min="8963" max="8963" width="6.7109375" style="8" customWidth="1"/>
    <col min="8964" max="8964" width="6.5703125" style="8" customWidth="1"/>
    <col min="8965" max="8965" width="6.42578125" style="8" customWidth="1"/>
    <col min="8966" max="8966" width="7.42578125" style="8" bestFit="1" customWidth="1"/>
    <col min="8967" max="8967" width="5.5703125" style="8" customWidth="1"/>
    <col min="8968" max="8968" width="5.7109375" style="8" customWidth="1"/>
    <col min="8969" max="8969" width="4.5703125" style="8" bestFit="1" customWidth="1"/>
    <col min="8970" max="8970" width="3.7109375" style="8" customWidth="1"/>
    <col min="8971" max="8973" width="3.28515625" style="8" customWidth="1"/>
    <col min="8974" max="8975" width="4.140625" style="8" customWidth="1"/>
    <col min="8976" max="8976" width="3.85546875" style="8" customWidth="1"/>
    <col min="8977" max="8977" width="3.7109375" style="8" customWidth="1"/>
    <col min="8978" max="8979" width="3.28515625" style="8" customWidth="1"/>
    <col min="8980" max="8980" width="4.7109375" style="8" customWidth="1"/>
    <col min="8981" max="8982" width="4.140625" style="8" customWidth="1"/>
    <col min="8983" max="8983" width="5.140625" style="8" customWidth="1"/>
    <col min="8984" max="8984" width="4" style="8" customWidth="1"/>
    <col min="8985" max="8987" width="3.28515625" style="8" customWidth="1"/>
    <col min="8988" max="8989" width="4.140625" style="8" customWidth="1"/>
    <col min="8990" max="8990" width="3.7109375" style="8" customWidth="1"/>
    <col min="8991" max="8991" width="5" style="8" customWidth="1"/>
    <col min="8992" max="8993" width="3.28515625" style="8" customWidth="1"/>
    <col min="8994" max="8994" width="4.5703125" style="8" customWidth="1"/>
    <col min="8995" max="8996" width="4.140625" style="8" customWidth="1"/>
    <col min="8997" max="8998" width="3.7109375" style="8" customWidth="1"/>
    <col min="8999" max="8999" width="4.42578125" style="8" customWidth="1"/>
    <col min="9000" max="9000" width="4.5703125" style="8" customWidth="1"/>
    <col min="9001" max="9003" width="4.140625" style="8" customWidth="1"/>
    <col min="9004" max="9005" width="3.7109375" style="8" customWidth="1"/>
    <col min="9006" max="9006" width="3.28515625" style="8" customWidth="1"/>
    <col min="9007" max="9007" width="4.5703125" style="8" customWidth="1"/>
    <col min="9008" max="9010" width="4.140625" style="8" customWidth="1"/>
    <col min="9011" max="9012" width="2.28515625" style="8" customWidth="1"/>
    <col min="9013" max="9216" width="9.140625" style="8"/>
    <col min="9217" max="9217" width="6.7109375" style="8" customWidth="1"/>
    <col min="9218" max="9218" width="36.5703125" style="8" customWidth="1"/>
    <col min="9219" max="9219" width="6.7109375" style="8" customWidth="1"/>
    <col min="9220" max="9220" width="6.5703125" style="8" customWidth="1"/>
    <col min="9221" max="9221" width="6.42578125" style="8" customWidth="1"/>
    <col min="9222" max="9222" width="7.42578125" style="8" bestFit="1" customWidth="1"/>
    <col min="9223" max="9223" width="5.5703125" style="8" customWidth="1"/>
    <col min="9224" max="9224" width="5.7109375" style="8" customWidth="1"/>
    <col min="9225" max="9225" width="4.5703125" style="8" bestFit="1" customWidth="1"/>
    <col min="9226" max="9226" width="3.7109375" style="8" customWidth="1"/>
    <col min="9227" max="9229" width="3.28515625" style="8" customWidth="1"/>
    <col min="9230" max="9231" width="4.140625" style="8" customWidth="1"/>
    <col min="9232" max="9232" width="3.85546875" style="8" customWidth="1"/>
    <col min="9233" max="9233" width="3.7109375" style="8" customWidth="1"/>
    <col min="9234" max="9235" width="3.28515625" style="8" customWidth="1"/>
    <col min="9236" max="9236" width="4.7109375" style="8" customWidth="1"/>
    <col min="9237" max="9238" width="4.140625" style="8" customWidth="1"/>
    <col min="9239" max="9239" width="5.140625" style="8" customWidth="1"/>
    <col min="9240" max="9240" width="4" style="8" customWidth="1"/>
    <col min="9241" max="9243" width="3.28515625" style="8" customWidth="1"/>
    <col min="9244" max="9245" width="4.140625" style="8" customWidth="1"/>
    <col min="9246" max="9246" width="3.7109375" style="8" customWidth="1"/>
    <col min="9247" max="9247" width="5" style="8" customWidth="1"/>
    <col min="9248" max="9249" width="3.28515625" style="8" customWidth="1"/>
    <col min="9250" max="9250" width="4.5703125" style="8" customWidth="1"/>
    <col min="9251" max="9252" width="4.140625" style="8" customWidth="1"/>
    <col min="9253" max="9254" width="3.7109375" style="8" customWidth="1"/>
    <col min="9255" max="9255" width="4.42578125" style="8" customWidth="1"/>
    <col min="9256" max="9256" width="4.5703125" style="8" customWidth="1"/>
    <col min="9257" max="9259" width="4.140625" style="8" customWidth="1"/>
    <col min="9260" max="9261" width="3.7109375" style="8" customWidth="1"/>
    <col min="9262" max="9262" width="3.28515625" style="8" customWidth="1"/>
    <col min="9263" max="9263" width="4.5703125" style="8" customWidth="1"/>
    <col min="9264" max="9266" width="4.140625" style="8" customWidth="1"/>
    <col min="9267" max="9268" width="2.28515625" style="8" customWidth="1"/>
    <col min="9269" max="9472" width="9.140625" style="8"/>
    <col min="9473" max="9473" width="6.7109375" style="8" customWidth="1"/>
    <col min="9474" max="9474" width="36.5703125" style="8" customWidth="1"/>
    <col min="9475" max="9475" width="6.7109375" style="8" customWidth="1"/>
    <col min="9476" max="9476" width="6.5703125" style="8" customWidth="1"/>
    <col min="9477" max="9477" width="6.42578125" style="8" customWidth="1"/>
    <col min="9478" max="9478" width="7.42578125" style="8" bestFit="1" customWidth="1"/>
    <col min="9479" max="9479" width="5.5703125" style="8" customWidth="1"/>
    <col min="9480" max="9480" width="5.7109375" style="8" customWidth="1"/>
    <col min="9481" max="9481" width="4.5703125" style="8" bestFit="1" customWidth="1"/>
    <col min="9482" max="9482" width="3.7109375" style="8" customWidth="1"/>
    <col min="9483" max="9485" width="3.28515625" style="8" customWidth="1"/>
    <col min="9486" max="9487" width="4.140625" style="8" customWidth="1"/>
    <col min="9488" max="9488" width="3.85546875" style="8" customWidth="1"/>
    <col min="9489" max="9489" width="3.7109375" style="8" customWidth="1"/>
    <col min="9490" max="9491" width="3.28515625" style="8" customWidth="1"/>
    <col min="9492" max="9492" width="4.7109375" style="8" customWidth="1"/>
    <col min="9493" max="9494" width="4.140625" style="8" customWidth="1"/>
    <col min="9495" max="9495" width="5.140625" style="8" customWidth="1"/>
    <col min="9496" max="9496" width="4" style="8" customWidth="1"/>
    <col min="9497" max="9499" width="3.28515625" style="8" customWidth="1"/>
    <col min="9500" max="9501" width="4.140625" style="8" customWidth="1"/>
    <col min="9502" max="9502" width="3.7109375" style="8" customWidth="1"/>
    <col min="9503" max="9503" width="5" style="8" customWidth="1"/>
    <col min="9504" max="9505" width="3.28515625" style="8" customWidth="1"/>
    <col min="9506" max="9506" width="4.5703125" style="8" customWidth="1"/>
    <col min="9507" max="9508" width="4.140625" style="8" customWidth="1"/>
    <col min="9509" max="9510" width="3.7109375" style="8" customWidth="1"/>
    <col min="9511" max="9511" width="4.42578125" style="8" customWidth="1"/>
    <col min="9512" max="9512" width="4.5703125" style="8" customWidth="1"/>
    <col min="9513" max="9515" width="4.140625" style="8" customWidth="1"/>
    <col min="9516" max="9517" width="3.7109375" style="8" customWidth="1"/>
    <col min="9518" max="9518" width="3.28515625" style="8" customWidth="1"/>
    <col min="9519" max="9519" width="4.5703125" style="8" customWidth="1"/>
    <col min="9520" max="9522" width="4.140625" style="8" customWidth="1"/>
    <col min="9523" max="9524" width="2.28515625" style="8" customWidth="1"/>
    <col min="9525" max="9728" width="9.140625" style="8"/>
    <col min="9729" max="9729" width="6.7109375" style="8" customWidth="1"/>
    <col min="9730" max="9730" width="36.5703125" style="8" customWidth="1"/>
    <col min="9731" max="9731" width="6.7109375" style="8" customWidth="1"/>
    <col min="9732" max="9732" width="6.5703125" style="8" customWidth="1"/>
    <col min="9733" max="9733" width="6.42578125" style="8" customWidth="1"/>
    <col min="9734" max="9734" width="7.42578125" style="8" bestFit="1" customWidth="1"/>
    <col min="9735" max="9735" width="5.5703125" style="8" customWidth="1"/>
    <col min="9736" max="9736" width="5.7109375" style="8" customWidth="1"/>
    <col min="9737" max="9737" width="4.5703125" style="8" bestFit="1" customWidth="1"/>
    <col min="9738" max="9738" width="3.7109375" style="8" customWidth="1"/>
    <col min="9739" max="9741" width="3.28515625" style="8" customWidth="1"/>
    <col min="9742" max="9743" width="4.140625" style="8" customWidth="1"/>
    <col min="9744" max="9744" width="3.85546875" style="8" customWidth="1"/>
    <col min="9745" max="9745" width="3.7109375" style="8" customWidth="1"/>
    <col min="9746" max="9747" width="3.28515625" style="8" customWidth="1"/>
    <col min="9748" max="9748" width="4.7109375" style="8" customWidth="1"/>
    <col min="9749" max="9750" width="4.140625" style="8" customWidth="1"/>
    <col min="9751" max="9751" width="5.140625" style="8" customWidth="1"/>
    <col min="9752" max="9752" width="4" style="8" customWidth="1"/>
    <col min="9753" max="9755" width="3.28515625" style="8" customWidth="1"/>
    <col min="9756" max="9757" width="4.140625" style="8" customWidth="1"/>
    <col min="9758" max="9758" width="3.7109375" style="8" customWidth="1"/>
    <col min="9759" max="9759" width="5" style="8" customWidth="1"/>
    <col min="9760" max="9761" width="3.28515625" style="8" customWidth="1"/>
    <col min="9762" max="9762" width="4.5703125" style="8" customWidth="1"/>
    <col min="9763" max="9764" width="4.140625" style="8" customWidth="1"/>
    <col min="9765" max="9766" width="3.7109375" style="8" customWidth="1"/>
    <col min="9767" max="9767" width="4.42578125" style="8" customWidth="1"/>
    <col min="9768" max="9768" width="4.5703125" style="8" customWidth="1"/>
    <col min="9769" max="9771" width="4.140625" style="8" customWidth="1"/>
    <col min="9772" max="9773" width="3.7109375" style="8" customWidth="1"/>
    <col min="9774" max="9774" width="3.28515625" style="8" customWidth="1"/>
    <col min="9775" max="9775" width="4.5703125" style="8" customWidth="1"/>
    <col min="9776" max="9778" width="4.140625" style="8" customWidth="1"/>
    <col min="9779" max="9780" width="2.28515625" style="8" customWidth="1"/>
    <col min="9781" max="9984" width="9.140625" style="8"/>
    <col min="9985" max="9985" width="6.7109375" style="8" customWidth="1"/>
    <col min="9986" max="9986" width="36.5703125" style="8" customWidth="1"/>
    <col min="9987" max="9987" width="6.7109375" style="8" customWidth="1"/>
    <col min="9988" max="9988" width="6.5703125" style="8" customWidth="1"/>
    <col min="9989" max="9989" width="6.42578125" style="8" customWidth="1"/>
    <col min="9990" max="9990" width="7.42578125" style="8" bestFit="1" customWidth="1"/>
    <col min="9991" max="9991" width="5.5703125" style="8" customWidth="1"/>
    <col min="9992" max="9992" width="5.7109375" style="8" customWidth="1"/>
    <col min="9993" max="9993" width="4.5703125" style="8" bestFit="1" customWidth="1"/>
    <col min="9994" max="9994" width="3.7109375" style="8" customWidth="1"/>
    <col min="9995" max="9997" width="3.28515625" style="8" customWidth="1"/>
    <col min="9998" max="9999" width="4.140625" style="8" customWidth="1"/>
    <col min="10000" max="10000" width="3.85546875" style="8" customWidth="1"/>
    <col min="10001" max="10001" width="3.7109375" style="8" customWidth="1"/>
    <col min="10002" max="10003" width="3.28515625" style="8" customWidth="1"/>
    <col min="10004" max="10004" width="4.7109375" style="8" customWidth="1"/>
    <col min="10005" max="10006" width="4.140625" style="8" customWidth="1"/>
    <col min="10007" max="10007" width="5.140625" style="8" customWidth="1"/>
    <col min="10008" max="10008" width="4" style="8" customWidth="1"/>
    <col min="10009" max="10011" width="3.28515625" style="8" customWidth="1"/>
    <col min="10012" max="10013" width="4.140625" style="8" customWidth="1"/>
    <col min="10014" max="10014" width="3.7109375" style="8" customWidth="1"/>
    <col min="10015" max="10015" width="5" style="8" customWidth="1"/>
    <col min="10016" max="10017" width="3.28515625" style="8" customWidth="1"/>
    <col min="10018" max="10018" width="4.5703125" style="8" customWidth="1"/>
    <col min="10019" max="10020" width="4.140625" style="8" customWidth="1"/>
    <col min="10021" max="10022" width="3.7109375" style="8" customWidth="1"/>
    <col min="10023" max="10023" width="4.42578125" style="8" customWidth="1"/>
    <col min="10024" max="10024" width="4.5703125" style="8" customWidth="1"/>
    <col min="10025" max="10027" width="4.140625" style="8" customWidth="1"/>
    <col min="10028" max="10029" width="3.7109375" style="8" customWidth="1"/>
    <col min="10030" max="10030" width="3.28515625" style="8" customWidth="1"/>
    <col min="10031" max="10031" width="4.5703125" style="8" customWidth="1"/>
    <col min="10032" max="10034" width="4.140625" style="8" customWidth="1"/>
    <col min="10035" max="10036" width="2.28515625" style="8" customWidth="1"/>
    <col min="10037" max="10240" width="9.140625" style="8"/>
    <col min="10241" max="10241" width="6.7109375" style="8" customWidth="1"/>
    <col min="10242" max="10242" width="36.5703125" style="8" customWidth="1"/>
    <col min="10243" max="10243" width="6.7109375" style="8" customWidth="1"/>
    <col min="10244" max="10244" width="6.5703125" style="8" customWidth="1"/>
    <col min="10245" max="10245" width="6.42578125" style="8" customWidth="1"/>
    <col min="10246" max="10246" width="7.42578125" style="8" bestFit="1" customWidth="1"/>
    <col min="10247" max="10247" width="5.5703125" style="8" customWidth="1"/>
    <col min="10248" max="10248" width="5.7109375" style="8" customWidth="1"/>
    <col min="10249" max="10249" width="4.5703125" style="8" bestFit="1" customWidth="1"/>
    <col min="10250" max="10250" width="3.7109375" style="8" customWidth="1"/>
    <col min="10251" max="10253" width="3.28515625" style="8" customWidth="1"/>
    <col min="10254" max="10255" width="4.140625" style="8" customWidth="1"/>
    <col min="10256" max="10256" width="3.85546875" style="8" customWidth="1"/>
    <col min="10257" max="10257" width="3.7109375" style="8" customWidth="1"/>
    <col min="10258" max="10259" width="3.28515625" style="8" customWidth="1"/>
    <col min="10260" max="10260" width="4.7109375" style="8" customWidth="1"/>
    <col min="10261" max="10262" width="4.140625" style="8" customWidth="1"/>
    <col min="10263" max="10263" width="5.140625" style="8" customWidth="1"/>
    <col min="10264" max="10264" width="4" style="8" customWidth="1"/>
    <col min="10265" max="10267" width="3.28515625" style="8" customWidth="1"/>
    <col min="10268" max="10269" width="4.140625" style="8" customWidth="1"/>
    <col min="10270" max="10270" width="3.7109375" style="8" customWidth="1"/>
    <col min="10271" max="10271" width="5" style="8" customWidth="1"/>
    <col min="10272" max="10273" width="3.28515625" style="8" customWidth="1"/>
    <col min="10274" max="10274" width="4.5703125" style="8" customWidth="1"/>
    <col min="10275" max="10276" width="4.140625" style="8" customWidth="1"/>
    <col min="10277" max="10278" width="3.7109375" style="8" customWidth="1"/>
    <col min="10279" max="10279" width="4.42578125" style="8" customWidth="1"/>
    <col min="10280" max="10280" width="4.5703125" style="8" customWidth="1"/>
    <col min="10281" max="10283" width="4.140625" style="8" customWidth="1"/>
    <col min="10284" max="10285" width="3.7109375" style="8" customWidth="1"/>
    <col min="10286" max="10286" width="3.28515625" style="8" customWidth="1"/>
    <col min="10287" max="10287" width="4.5703125" style="8" customWidth="1"/>
    <col min="10288" max="10290" width="4.140625" style="8" customWidth="1"/>
    <col min="10291" max="10292" width="2.28515625" style="8" customWidth="1"/>
    <col min="10293" max="10496" width="9.140625" style="8"/>
    <col min="10497" max="10497" width="6.7109375" style="8" customWidth="1"/>
    <col min="10498" max="10498" width="36.5703125" style="8" customWidth="1"/>
    <col min="10499" max="10499" width="6.7109375" style="8" customWidth="1"/>
    <col min="10500" max="10500" width="6.5703125" style="8" customWidth="1"/>
    <col min="10501" max="10501" width="6.42578125" style="8" customWidth="1"/>
    <col min="10502" max="10502" width="7.42578125" style="8" bestFit="1" customWidth="1"/>
    <col min="10503" max="10503" width="5.5703125" style="8" customWidth="1"/>
    <col min="10504" max="10504" width="5.7109375" style="8" customWidth="1"/>
    <col min="10505" max="10505" width="4.5703125" style="8" bestFit="1" customWidth="1"/>
    <col min="10506" max="10506" width="3.7109375" style="8" customWidth="1"/>
    <col min="10507" max="10509" width="3.28515625" style="8" customWidth="1"/>
    <col min="10510" max="10511" width="4.140625" style="8" customWidth="1"/>
    <col min="10512" max="10512" width="3.85546875" style="8" customWidth="1"/>
    <col min="10513" max="10513" width="3.7109375" style="8" customWidth="1"/>
    <col min="10514" max="10515" width="3.28515625" style="8" customWidth="1"/>
    <col min="10516" max="10516" width="4.7109375" style="8" customWidth="1"/>
    <col min="10517" max="10518" width="4.140625" style="8" customWidth="1"/>
    <col min="10519" max="10519" width="5.140625" style="8" customWidth="1"/>
    <col min="10520" max="10520" width="4" style="8" customWidth="1"/>
    <col min="10521" max="10523" width="3.28515625" style="8" customWidth="1"/>
    <col min="10524" max="10525" width="4.140625" style="8" customWidth="1"/>
    <col min="10526" max="10526" width="3.7109375" style="8" customWidth="1"/>
    <col min="10527" max="10527" width="5" style="8" customWidth="1"/>
    <col min="10528" max="10529" width="3.28515625" style="8" customWidth="1"/>
    <col min="10530" max="10530" width="4.5703125" style="8" customWidth="1"/>
    <col min="10531" max="10532" width="4.140625" style="8" customWidth="1"/>
    <col min="10533" max="10534" width="3.7109375" style="8" customWidth="1"/>
    <col min="10535" max="10535" width="4.42578125" style="8" customWidth="1"/>
    <col min="10536" max="10536" width="4.5703125" style="8" customWidth="1"/>
    <col min="10537" max="10539" width="4.140625" style="8" customWidth="1"/>
    <col min="10540" max="10541" width="3.7109375" style="8" customWidth="1"/>
    <col min="10542" max="10542" width="3.28515625" style="8" customWidth="1"/>
    <col min="10543" max="10543" width="4.5703125" style="8" customWidth="1"/>
    <col min="10544" max="10546" width="4.140625" style="8" customWidth="1"/>
    <col min="10547" max="10548" width="2.28515625" style="8" customWidth="1"/>
    <col min="10549" max="10752" width="9.140625" style="8"/>
    <col min="10753" max="10753" width="6.7109375" style="8" customWidth="1"/>
    <col min="10754" max="10754" width="36.5703125" style="8" customWidth="1"/>
    <col min="10755" max="10755" width="6.7109375" style="8" customWidth="1"/>
    <col min="10756" max="10756" width="6.5703125" style="8" customWidth="1"/>
    <col min="10757" max="10757" width="6.42578125" style="8" customWidth="1"/>
    <col min="10758" max="10758" width="7.42578125" style="8" bestFit="1" customWidth="1"/>
    <col min="10759" max="10759" width="5.5703125" style="8" customWidth="1"/>
    <col min="10760" max="10760" width="5.7109375" style="8" customWidth="1"/>
    <col min="10761" max="10761" width="4.5703125" style="8" bestFit="1" customWidth="1"/>
    <col min="10762" max="10762" width="3.7109375" style="8" customWidth="1"/>
    <col min="10763" max="10765" width="3.28515625" style="8" customWidth="1"/>
    <col min="10766" max="10767" width="4.140625" style="8" customWidth="1"/>
    <col min="10768" max="10768" width="3.85546875" style="8" customWidth="1"/>
    <col min="10769" max="10769" width="3.7109375" style="8" customWidth="1"/>
    <col min="10770" max="10771" width="3.28515625" style="8" customWidth="1"/>
    <col min="10772" max="10772" width="4.7109375" style="8" customWidth="1"/>
    <col min="10773" max="10774" width="4.140625" style="8" customWidth="1"/>
    <col min="10775" max="10775" width="5.140625" style="8" customWidth="1"/>
    <col min="10776" max="10776" width="4" style="8" customWidth="1"/>
    <col min="10777" max="10779" width="3.28515625" style="8" customWidth="1"/>
    <col min="10780" max="10781" width="4.140625" style="8" customWidth="1"/>
    <col min="10782" max="10782" width="3.7109375" style="8" customWidth="1"/>
    <col min="10783" max="10783" width="5" style="8" customWidth="1"/>
    <col min="10784" max="10785" width="3.28515625" style="8" customWidth="1"/>
    <col min="10786" max="10786" width="4.5703125" style="8" customWidth="1"/>
    <col min="10787" max="10788" width="4.140625" style="8" customWidth="1"/>
    <col min="10789" max="10790" width="3.7109375" style="8" customWidth="1"/>
    <col min="10791" max="10791" width="4.42578125" style="8" customWidth="1"/>
    <col min="10792" max="10792" width="4.5703125" style="8" customWidth="1"/>
    <col min="10793" max="10795" width="4.140625" style="8" customWidth="1"/>
    <col min="10796" max="10797" width="3.7109375" style="8" customWidth="1"/>
    <col min="10798" max="10798" width="3.28515625" style="8" customWidth="1"/>
    <col min="10799" max="10799" width="4.5703125" style="8" customWidth="1"/>
    <col min="10800" max="10802" width="4.140625" style="8" customWidth="1"/>
    <col min="10803" max="10804" width="2.28515625" style="8" customWidth="1"/>
    <col min="10805" max="11008" width="9.140625" style="8"/>
    <col min="11009" max="11009" width="6.7109375" style="8" customWidth="1"/>
    <col min="11010" max="11010" width="36.5703125" style="8" customWidth="1"/>
    <col min="11011" max="11011" width="6.7109375" style="8" customWidth="1"/>
    <col min="11012" max="11012" width="6.5703125" style="8" customWidth="1"/>
    <col min="11013" max="11013" width="6.42578125" style="8" customWidth="1"/>
    <col min="11014" max="11014" width="7.42578125" style="8" bestFit="1" customWidth="1"/>
    <col min="11015" max="11015" width="5.5703125" style="8" customWidth="1"/>
    <col min="11016" max="11016" width="5.7109375" style="8" customWidth="1"/>
    <col min="11017" max="11017" width="4.5703125" style="8" bestFit="1" customWidth="1"/>
    <col min="11018" max="11018" width="3.7109375" style="8" customWidth="1"/>
    <col min="11019" max="11021" width="3.28515625" style="8" customWidth="1"/>
    <col min="11022" max="11023" width="4.140625" style="8" customWidth="1"/>
    <col min="11024" max="11024" width="3.85546875" style="8" customWidth="1"/>
    <col min="11025" max="11025" width="3.7109375" style="8" customWidth="1"/>
    <col min="11026" max="11027" width="3.28515625" style="8" customWidth="1"/>
    <col min="11028" max="11028" width="4.7109375" style="8" customWidth="1"/>
    <col min="11029" max="11030" width="4.140625" style="8" customWidth="1"/>
    <col min="11031" max="11031" width="5.140625" style="8" customWidth="1"/>
    <col min="11032" max="11032" width="4" style="8" customWidth="1"/>
    <col min="11033" max="11035" width="3.28515625" style="8" customWidth="1"/>
    <col min="11036" max="11037" width="4.140625" style="8" customWidth="1"/>
    <col min="11038" max="11038" width="3.7109375" style="8" customWidth="1"/>
    <col min="11039" max="11039" width="5" style="8" customWidth="1"/>
    <col min="11040" max="11041" width="3.28515625" style="8" customWidth="1"/>
    <col min="11042" max="11042" width="4.5703125" style="8" customWidth="1"/>
    <col min="11043" max="11044" width="4.140625" style="8" customWidth="1"/>
    <col min="11045" max="11046" width="3.7109375" style="8" customWidth="1"/>
    <col min="11047" max="11047" width="4.42578125" style="8" customWidth="1"/>
    <col min="11048" max="11048" width="4.5703125" style="8" customWidth="1"/>
    <col min="11049" max="11051" width="4.140625" style="8" customWidth="1"/>
    <col min="11052" max="11053" width="3.7109375" style="8" customWidth="1"/>
    <col min="11054" max="11054" width="3.28515625" style="8" customWidth="1"/>
    <col min="11055" max="11055" width="4.5703125" style="8" customWidth="1"/>
    <col min="11056" max="11058" width="4.140625" style="8" customWidth="1"/>
    <col min="11059" max="11060" width="2.28515625" style="8" customWidth="1"/>
    <col min="11061" max="11264" width="9.140625" style="8"/>
    <col min="11265" max="11265" width="6.7109375" style="8" customWidth="1"/>
    <col min="11266" max="11266" width="36.5703125" style="8" customWidth="1"/>
    <col min="11267" max="11267" width="6.7109375" style="8" customWidth="1"/>
    <col min="11268" max="11268" width="6.5703125" style="8" customWidth="1"/>
    <col min="11269" max="11269" width="6.42578125" style="8" customWidth="1"/>
    <col min="11270" max="11270" width="7.42578125" style="8" bestFit="1" customWidth="1"/>
    <col min="11271" max="11271" width="5.5703125" style="8" customWidth="1"/>
    <col min="11272" max="11272" width="5.7109375" style="8" customWidth="1"/>
    <col min="11273" max="11273" width="4.5703125" style="8" bestFit="1" customWidth="1"/>
    <col min="11274" max="11274" width="3.7109375" style="8" customWidth="1"/>
    <col min="11275" max="11277" width="3.28515625" style="8" customWidth="1"/>
    <col min="11278" max="11279" width="4.140625" style="8" customWidth="1"/>
    <col min="11280" max="11280" width="3.85546875" style="8" customWidth="1"/>
    <col min="11281" max="11281" width="3.7109375" style="8" customWidth="1"/>
    <col min="11282" max="11283" width="3.28515625" style="8" customWidth="1"/>
    <col min="11284" max="11284" width="4.7109375" style="8" customWidth="1"/>
    <col min="11285" max="11286" width="4.140625" style="8" customWidth="1"/>
    <col min="11287" max="11287" width="5.140625" style="8" customWidth="1"/>
    <col min="11288" max="11288" width="4" style="8" customWidth="1"/>
    <col min="11289" max="11291" width="3.28515625" style="8" customWidth="1"/>
    <col min="11292" max="11293" width="4.140625" style="8" customWidth="1"/>
    <col min="11294" max="11294" width="3.7109375" style="8" customWidth="1"/>
    <col min="11295" max="11295" width="5" style="8" customWidth="1"/>
    <col min="11296" max="11297" width="3.28515625" style="8" customWidth="1"/>
    <col min="11298" max="11298" width="4.5703125" style="8" customWidth="1"/>
    <col min="11299" max="11300" width="4.140625" style="8" customWidth="1"/>
    <col min="11301" max="11302" width="3.7109375" style="8" customWidth="1"/>
    <col min="11303" max="11303" width="4.42578125" style="8" customWidth="1"/>
    <col min="11304" max="11304" width="4.5703125" style="8" customWidth="1"/>
    <col min="11305" max="11307" width="4.140625" style="8" customWidth="1"/>
    <col min="11308" max="11309" width="3.7109375" style="8" customWidth="1"/>
    <col min="11310" max="11310" width="3.28515625" style="8" customWidth="1"/>
    <col min="11311" max="11311" width="4.5703125" style="8" customWidth="1"/>
    <col min="11312" max="11314" width="4.140625" style="8" customWidth="1"/>
    <col min="11315" max="11316" width="2.28515625" style="8" customWidth="1"/>
    <col min="11317" max="11520" width="9.140625" style="8"/>
    <col min="11521" max="11521" width="6.7109375" style="8" customWidth="1"/>
    <col min="11522" max="11522" width="36.5703125" style="8" customWidth="1"/>
    <col min="11523" max="11523" width="6.7109375" style="8" customWidth="1"/>
    <col min="11524" max="11524" width="6.5703125" style="8" customWidth="1"/>
    <col min="11525" max="11525" width="6.42578125" style="8" customWidth="1"/>
    <col min="11526" max="11526" width="7.42578125" style="8" bestFit="1" customWidth="1"/>
    <col min="11527" max="11527" width="5.5703125" style="8" customWidth="1"/>
    <col min="11528" max="11528" width="5.7109375" style="8" customWidth="1"/>
    <col min="11529" max="11529" width="4.5703125" style="8" bestFit="1" customWidth="1"/>
    <col min="11530" max="11530" width="3.7109375" style="8" customWidth="1"/>
    <col min="11531" max="11533" width="3.28515625" style="8" customWidth="1"/>
    <col min="11534" max="11535" width="4.140625" style="8" customWidth="1"/>
    <col min="11536" max="11536" width="3.85546875" style="8" customWidth="1"/>
    <col min="11537" max="11537" width="3.7109375" style="8" customWidth="1"/>
    <col min="11538" max="11539" width="3.28515625" style="8" customWidth="1"/>
    <col min="11540" max="11540" width="4.7109375" style="8" customWidth="1"/>
    <col min="11541" max="11542" width="4.140625" style="8" customWidth="1"/>
    <col min="11543" max="11543" width="5.140625" style="8" customWidth="1"/>
    <col min="11544" max="11544" width="4" style="8" customWidth="1"/>
    <col min="11545" max="11547" width="3.28515625" style="8" customWidth="1"/>
    <col min="11548" max="11549" width="4.140625" style="8" customWidth="1"/>
    <col min="11550" max="11550" width="3.7109375" style="8" customWidth="1"/>
    <col min="11551" max="11551" width="5" style="8" customWidth="1"/>
    <col min="11552" max="11553" width="3.28515625" style="8" customWidth="1"/>
    <col min="11554" max="11554" width="4.5703125" style="8" customWidth="1"/>
    <col min="11555" max="11556" width="4.140625" style="8" customWidth="1"/>
    <col min="11557" max="11558" width="3.7109375" style="8" customWidth="1"/>
    <col min="11559" max="11559" width="4.42578125" style="8" customWidth="1"/>
    <col min="11560" max="11560" width="4.5703125" style="8" customWidth="1"/>
    <col min="11561" max="11563" width="4.140625" style="8" customWidth="1"/>
    <col min="11564" max="11565" width="3.7109375" style="8" customWidth="1"/>
    <col min="11566" max="11566" width="3.28515625" style="8" customWidth="1"/>
    <col min="11567" max="11567" width="4.5703125" style="8" customWidth="1"/>
    <col min="11568" max="11570" width="4.140625" style="8" customWidth="1"/>
    <col min="11571" max="11572" width="2.28515625" style="8" customWidth="1"/>
    <col min="11573" max="11776" width="9.140625" style="8"/>
    <col min="11777" max="11777" width="6.7109375" style="8" customWidth="1"/>
    <col min="11778" max="11778" width="36.5703125" style="8" customWidth="1"/>
    <col min="11779" max="11779" width="6.7109375" style="8" customWidth="1"/>
    <col min="11780" max="11780" width="6.5703125" style="8" customWidth="1"/>
    <col min="11781" max="11781" width="6.42578125" style="8" customWidth="1"/>
    <col min="11782" max="11782" width="7.42578125" style="8" bestFit="1" customWidth="1"/>
    <col min="11783" max="11783" width="5.5703125" style="8" customWidth="1"/>
    <col min="11784" max="11784" width="5.7109375" style="8" customWidth="1"/>
    <col min="11785" max="11785" width="4.5703125" style="8" bestFit="1" customWidth="1"/>
    <col min="11786" max="11786" width="3.7109375" style="8" customWidth="1"/>
    <col min="11787" max="11789" width="3.28515625" style="8" customWidth="1"/>
    <col min="11790" max="11791" width="4.140625" style="8" customWidth="1"/>
    <col min="11792" max="11792" width="3.85546875" style="8" customWidth="1"/>
    <col min="11793" max="11793" width="3.7109375" style="8" customWidth="1"/>
    <col min="11794" max="11795" width="3.28515625" style="8" customWidth="1"/>
    <col min="11796" max="11796" width="4.7109375" style="8" customWidth="1"/>
    <col min="11797" max="11798" width="4.140625" style="8" customWidth="1"/>
    <col min="11799" max="11799" width="5.140625" style="8" customWidth="1"/>
    <col min="11800" max="11800" width="4" style="8" customWidth="1"/>
    <col min="11801" max="11803" width="3.28515625" style="8" customWidth="1"/>
    <col min="11804" max="11805" width="4.140625" style="8" customWidth="1"/>
    <col min="11806" max="11806" width="3.7109375" style="8" customWidth="1"/>
    <col min="11807" max="11807" width="5" style="8" customWidth="1"/>
    <col min="11808" max="11809" width="3.28515625" style="8" customWidth="1"/>
    <col min="11810" max="11810" width="4.5703125" style="8" customWidth="1"/>
    <col min="11811" max="11812" width="4.140625" style="8" customWidth="1"/>
    <col min="11813" max="11814" width="3.7109375" style="8" customWidth="1"/>
    <col min="11815" max="11815" width="4.42578125" style="8" customWidth="1"/>
    <col min="11816" max="11816" width="4.5703125" style="8" customWidth="1"/>
    <col min="11817" max="11819" width="4.140625" style="8" customWidth="1"/>
    <col min="11820" max="11821" width="3.7109375" style="8" customWidth="1"/>
    <col min="11822" max="11822" width="3.28515625" style="8" customWidth="1"/>
    <col min="11823" max="11823" width="4.5703125" style="8" customWidth="1"/>
    <col min="11824" max="11826" width="4.140625" style="8" customWidth="1"/>
    <col min="11827" max="11828" width="2.28515625" style="8" customWidth="1"/>
    <col min="11829" max="12032" width="9.140625" style="8"/>
    <col min="12033" max="12033" width="6.7109375" style="8" customWidth="1"/>
    <col min="12034" max="12034" width="36.5703125" style="8" customWidth="1"/>
    <col min="12035" max="12035" width="6.7109375" style="8" customWidth="1"/>
    <col min="12036" max="12036" width="6.5703125" style="8" customWidth="1"/>
    <col min="12037" max="12037" width="6.42578125" style="8" customWidth="1"/>
    <col min="12038" max="12038" width="7.42578125" style="8" bestFit="1" customWidth="1"/>
    <col min="12039" max="12039" width="5.5703125" style="8" customWidth="1"/>
    <col min="12040" max="12040" width="5.7109375" style="8" customWidth="1"/>
    <col min="12041" max="12041" width="4.5703125" style="8" bestFit="1" customWidth="1"/>
    <col min="12042" max="12042" width="3.7109375" style="8" customWidth="1"/>
    <col min="12043" max="12045" width="3.28515625" style="8" customWidth="1"/>
    <col min="12046" max="12047" width="4.140625" style="8" customWidth="1"/>
    <col min="12048" max="12048" width="3.85546875" style="8" customWidth="1"/>
    <col min="12049" max="12049" width="3.7109375" style="8" customWidth="1"/>
    <col min="12050" max="12051" width="3.28515625" style="8" customWidth="1"/>
    <col min="12052" max="12052" width="4.7109375" style="8" customWidth="1"/>
    <col min="12053" max="12054" width="4.140625" style="8" customWidth="1"/>
    <col min="12055" max="12055" width="5.140625" style="8" customWidth="1"/>
    <col min="12056" max="12056" width="4" style="8" customWidth="1"/>
    <col min="12057" max="12059" width="3.28515625" style="8" customWidth="1"/>
    <col min="12060" max="12061" width="4.140625" style="8" customWidth="1"/>
    <col min="12062" max="12062" width="3.7109375" style="8" customWidth="1"/>
    <col min="12063" max="12063" width="5" style="8" customWidth="1"/>
    <col min="12064" max="12065" width="3.28515625" style="8" customWidth="1"/>
    <col min="12066" max="12066" width="4.5703125" style="8" customWidth="1"/>
    <col min="12067" max="12068" width="4.140625" style="8" customWidth="1"/>
    <col min="12069" max="12070" width="3.7109375" style="8" customWidth="1"/>
    <col min="12071" max="12071" width="4.42578125" style="8" customWidth="1"/>
    <col min="12072" max="12072" width="4.5703125" style="8" customWidth="1"/>
    <col min="12073" max="12075" width="4.140625" style="8" customWidth="1"/>
    <col min="12076" max="12077" width="3.7109375" style="8" customWidth="1"/>
    <col min="12078" max="12078" width="3.28515625" style="8" customWidth="1"/>
    <col min="12079" max="12079" width="4.5703125" style="8" customWidth="1"/>
    <col min="12080" max="12082" width="4.140625" style="8" customWidth="1"/>
    <col min="12083" max="12084" width="2.28515625" style="8" customWidth="1"/>
    <col min="12085" max="12288" width="9.140625" style="8"/>
    <col min="12289" max="12289" width="6.7109375" style="8" customWidth="1"/>
    <col min="12290" max="12290" width="36.5703125" style="8" customWidth="1"/>
    <col min="12291" max="12291" width="6.7109375" style="8" customWidth="1"/>
    <col min="12292" max="12292" width="6.5703125" style="8" customWidth="1"/>
    <col min="12293" max="12293" width="6.42578125" style="8" customWidth="1"/>
    <col min="12294" max="12294" width="7.42578125" style="8" bestFit="1" customWidth="1"/>
    <col min="12295" max="12295" width="5.5703125" style="8" customWidth="1"/>
    <col min="12296" max="12296" width="5.7109375" style="8" customWidth="1"/>
    <col min="12297" max="12297" width="4.5703125" style="8" bestFit="1" customWidth="1"/>
    <col min="12298" max="12298" width="3.7109375" style="8" customWidth="1"/>
    <col min="12299" max="12301" width="3.28515625" style="8" customWidth="1"/>
    <col min="12302" max="12303" width="4.140625" style="8" customWidth="1"/>
    <col min="12304" max="12304" width="3.85546875" style="8" customWidth="1"/>
    <col min="12305" max="12305" width="3.7109375" style="8" customWidth="1"/>
    <col min="12306" max="12307" width="3.28515625" style="8" customWidth="1"/>
    <col min="12308" max="12308" width="4.7109375" style="8" customWidth="1"/>
    <col min="12309" max="12310" width="4.140625" style="8" customWidth="1"/>
    <col min="12311" max="12311" width="5.140625" style="8" customWidth="1"/>
    <col min="12312" max="12312" width="4" style="8" customWidth="1"/>
    <col min="12313" max="12315" width="3.28515625" style="8" customWidth="1"/>
    <col min="12316" max="12317" width="4.140625" style="8" customWidth="1"/>
    <col min="12318" max="12318" width="3.7109375" style="8" customWidth="1"/>
    <col min="12319" max="12319" width="5" style="8" customWidth="1"/>
    <col min="12320" max="12321" width="3.28515625" style="8" customWidth="1"/>
    <col min="12322" max="12322" width="4.5703125" style="8" customWidth="1"/>
    <col min="12323" max="12324" width="4.140625" style="8" customWidth="1"/>
    <col min="12325" max="12326" width="3.7109375" style="8" customWidth="1"/>
    <col min="12327" max="12327" width="4.42578125" style="8" customWidth="1"/>
    <col min="12328" max="12328" width="4.5703125" style="8" customWidth="1"/>
    <col min="12329" max="12331" width="4.140625" style="8" customWidth="1"/>
    <col min="12332" max="12333" width="3.7109375" style="8" customWidth="1"/>
    <col min="12334" max="12334" width="3.28515625" style="8" customWidth="1"/>
    <col min="12335" max="12335" width="4.5703125" style="8" customWidth="1"/>
    <col min="12336" max="12338" width="4.140625" style="8" customWidth="1"/>
    <col min="12339" max="12340" width="2.28515625" style="8" customWidth="1"/>
    <col min="12341" max="12544" width="9.140625" style="8"/>
    <col min="12545" max="12545" width="6.7109375" style="8" customWidth="1"/>
    <col min="12546" max="12546" width="36.5703125" style="8" customWidth="1"/>
    <col min="12547" max="12547" width="6.7109375" style="8" customWidth="1"/>
    <col min="12548" max="12548" width="6.5703125" style="8" customWidth="1"/>
    <col min="12549" max="12549" width="6.42578125" style="8" customWidth="1"/>
    <col min="12550" max="12550" width="7.42578125" style="8" bestFit="1" customWidth="1"/>
    <col min="12551" max="12551" width="5.5703125" style="8" customWidth="1"/>
    <col min="12552" max="12552" width="5.7109375" style="8" customWidth="1"/>
    <col min="12553" max="12553" width="4.5703125" style="8" bestFit="1" customWidth="1"/>
    <col min="12554" max="12554" width="3.7109375" style="8" customWidth="1"/>
    <col min="12555" max="12557" width="3.28515625" style="8" customWidth="1"/>
    <col min="12558" max="12559" width="4.140625" style="8" customWidth="1"/>
    <col min="12560" max="12560" width="3.85546875" style="8" customWidth="1"/>
    <col min="12561" max="12561" width="3.7109375" style="8" customWidth="1"/>
    <col min="12562" max="12563" width="3.28515625" style="8" customWidth="1"/>
    <col min="12564" max="12564" width="4.7109375" style="8" customWidth="1"/>
    <col min="12565" max="12566" width="4.140625" style="8" customWidth="1"/>
    <col min="12567" max="12567" width="5.140625" style="8" customWidth="1"/>
    <col min="12568" max="12568" width="4" style="8" customWidth="1"/>
    <col min="12569" max="12571" width="3.28515625" style="8" customWidth="1"/>
    <col min="12572" max="12573" width="4.140625" style="8" customWidth="1"/>
    <col min="12574" max="12574" width="3.7109375" style="8" customWidth="1"/>
    <col min="12575" max="12575" width="5" style="8" customWidth="1"/>
    <col min="12576" max="12577" width="3.28515625" style="8" customWidth="1"/>
    <col min="12578" max="12578" width="4.5703125" style="8" customWidth="1"/>
    <col min="12579" max="12580" width="4.140625" style="8" customWidth="1"/>
    <col min="12581" max="12582" width="3.7109375" style="8" customWidth="1"/>
    <col min="12583" max="12583" width="4.42578125" style="8" customWidth="1"/>
    <col min="12584" max="12584" width="4.5703125" style="8" customWidth="1"/>
    <col min="12585" max="12587" width="4.140625" style="8" customWidth="1"/>
    <col min="12588" max="12589" width="3.7109375" style="8" customWidth="1"/>
    <col min="12590" max="12590" width="3.28515625" style="8" customWidth="1"/>
    <col min="12591" max="12591" width="4.5703125" style="8" customWidth="1"/>
    <col min="12592" max="12594" width="4.140625" style="8" customWidth="1"/>
    <col min="12595" max="12596" width="2.28515625" style="8" customWidth="1"/>
    <col min="12597" max="12800" width="9.140625" style="8"/>
    <col min="12801" max="12801" width="6.7109375" style="8" customWidth="1"/>
    <col min="12802" max="12802" width="36.5703125" style="8" customWidth="1"/>
    <col min="12803" max="12803" width="6.7109375" style="8" customWidth="1"/>
    <col min="12804" max="12804" width="6.5703125" style="8" customWidth="1"/>
    <col min="12805" max="12805" width="6.42578125" style="8" customWidth="1"/>
    <col min="12806" max="12806" width="7.42578125" style="8" bestFit="1" customWidth="1"/>
    <col min="12807" max="12807" width="5.5703125" style="8" customWidth="1"/>
    <col min="12808" max="12808" width="5.7109375" style="8" customWidth="1"/>
    <col min="12809" max="12809" width="4.5703125" style="8" bestFit="1" customWidth="1"/>
    <col min="12810" max="12810" width="3.7109375" style="8" customWidth="1"/>
    <col min="12811" max="12813" width="3.28515625" style="8" customWidth="1"/>
    <col min="12814" max="12815" width="4.140625" style="8" customWidth="1"/>
    <col min="12816" max="12816" width="3.85546875" style="8" customWidth="1"/>
    <col min="12817" max="12817" width="3.7109375" style="8" customWidth="1"/>
    <col min="12818" max="12819" width="3.28515625" style="8" customWidth="1"/>
    <col min="12820" max="12820" width="4.7109375" style="8" customWidth="1"/>
    <col min="12821" max="12822" width="4.140625" style="8" customWidth="1"/>
    <col min="12823" max="12823" width="5.140625" style="8" customWidth="1"/>
    <col min="12824" max="12824" width="4" style="8" customWidth="1"/>
    <col min="12825" max="12827" width="3.28515625" style="8" customWidth="1"/>
    <col min="12828" max="12829" width="4.140625" style="8" customWidth="1"/>
    <col min="12830" max="12830" width="3.7109375" style="8" customWidth="1"/>
    <col min="12831" max="12831" width="5" style="8" customWidth="1"/>
    <col min="12832" max="12833" width="3.28515625" style="8" customWidth="1"/>
    <col min="12834" max="12834" width="4.5703125" style="8" customWidth="1"/>
    <col min="12835" max="12836" width="4.140625" style="8" customWidth="1"/>
    <col min="12837" max="12838" width="3.7109375" style="8" customWidth="1"/>
    <col min="12839" max="12839" width="4.42578125" style="8" customWidth="1"/>
    <col min="12840" max="12840" width="4.5703125" style="8" customWidth="1"/>
    <col min="12841" max="12843" width="4.140625" style="8" customWidth="1"/>
    <col min="12844" max="12845" width="3.7109375" style="8" customWidth="1"/>
    <col min="12846" max="12846" width="3.28515625" style="8" customWidth="1"/>
    <col min="12847" max="12847" width="4.5703125" style="8" customWidth="1"/>
    <col min="12848" max="12850" width="4.140625" style="8" customWidth="1"/>
    <col min="12851" max="12852" width="2.28515625" style="8" customWidth="1"/>
    <col min="12853" max="13056" width="9.140625" style="8"/>
    <col min="13057" max="13057" width="6.7109375" style="8" customWidth="1"/>
    <col min="13058" max="13058" width="36.5703125" style="8" customWidth="1"/>
    <col min="13059" max="13059" width="6.7109375" style="8" customWidth="1"/>
    <col min="13060" max="13060" width="6.5703125" style="8" customWidth="1"/>
    <col min="13061" max="13061" width="6.42578125" style="8" customWidth="1"/>
    <col min="13062" max="13062" width="7.42578125" style="8" bestFit="1" customWidth="1"/>
    <col min="13063" max="13063" width="5.5703125" style="8" customWidth="1"/>
    <col min="13064" max="13064" width="5.7109375" style="8" customWidth="1"/>
    <col min="13065" max="13065" width="4.5703125" style="8" bestFit="1" customWidth="1"/>
    <col min="13066" max="13066" width="3.7109375" style="8" customWidth="1"/>
    <col min="13067" max="13069" width="3.28515625" style="8" customWidth="1"/>
    <col min="13070" max="13071" width="4.140625" style="8" customWidth="1"/>
    <col min="13072" max="13072" width="3.85546875" style="8" customWidth="1"/>
    <col min="13073" max="13073" width="3.7109375" style="8" customWidth="1"/>
    <col min="13074" max="13075" width="3.28515625" style="8" customWidth="1"/>
    <col min="13076" max="13076" width="4.7109375" style="8" customWidth="1"/>
    <col min="13077" max="13078" width="4.140625" style="8" customWidth="1"/>
    <col min="13079" max="13079" width="5.140625" style="8" customWidth="1"/>
    <col min="13080" max="13080" width="4" style="8" customWidth="1"/>
    <col min="13081" max="13083" width="3.28515625" style="8" customWidth="1"/>
    <col min="13084" max="13085" width="4.140625" style="8" customWidth="1"/>
    <col min="13086" max="13086" width="3.7109375" style="8" customWidth="1"/>
    <col min="13087" max="13087" width="5" style="8" customWidth="1"/>
    <col min="13088" max="13089" width="3.28515625" style="8" customWidth="1"/>
    <col min="13090" max="13090" width="4.5703125" style="8" customWidth="1"/>
    <col min="13091" max="13092" width="4.140625" style="8" customWidth="1"/>
    <col min="13093" max="13094" width="3.7109375" style="8" customWidth="1"/>
    <col min="13095" max="13095" width="4.42578125" style="8" customWidth="1"/>
    <col min="13096" max="13096" width="4.5703125" style="8" customWidth="1"/>
    <col min="13097" max="13099" width="4.140625" style="8" customWidth="1"/>
    <col min="13100" max="13101" width="3.7109375" style="8" customWidth="1"/>
    <col min="13102" max="13102" width="3.28515625" style="8" customWidth="1"/>
    <col min="13103" max="13103" width="4.5703125" style="8" customWidth="1"/>
    <col min="13104" max="13106" width="4.140625" style="8" customWidth="1"/>
    <col min="13107" max="13108" width="2.28515625" style="8" customWidth="1"/>
    <col min="13109" max="13312" width="9.140625" style="8"/>
    <col min="13313" max="13313" width="6.7109375" style="8" customWidth="1"/>
    <col min="13314" max="13314" width="36.5703125" style="8" customWidth="1"/>
    <col min="13315" max="13315" width="6.7109375" style="8" customWidth="1"/>
    <col min="13316" max="13316" width="6.5703125" style="8" customWidth="1"/>
    <col min="13317" max="13317" width="6.42578125" style="8" customWidth="1"/>
    <col min="13318" max="13318" width="7.42578125" style="8" bestFit="1" customWidth="1"/>
    <col min="13319" max="13319" width="5.5703125" style="8" customWidth="1"/>
    <col min="13320" max="13320" width="5.7109375" style="8" customWidth="1"/>
    <col min="13321" max="13321" width="4.5703125" style="8" bestFit="1" customWidth="1"/>
    <col min="13322" max="13322" width="3.7109375" style="8" customWidth="1"/>
    <col min="13323" max="13325" width="3.28515625" style="8" customWidth="1"/>
    <col min="13326" max="13327" width="4.140625" style="8" customWidth="1"/>
    <col min="13328" max="13328" width="3.85546875" style="8" customWidth="1"/>
    <col min="13329" max="13329" width="3.7109375" style="8" customWidth="1"/>
    <col min="13330" max="13331" width="3.28515625" style="8" customWidth="1"/>
    <col min="13332" max="13332" width="4.7109375" style="8" customWidth="1"/>
    <col min="13333" max="13334" width="4.140625" style="8" customWidth="1"/>
    <col min="13335" max="13335" width="5.140625" style="8" customWidth="1"/>
    <col min="13336" max="13336" width="4" style="8" customWidth="1"/>
    <col min="13337" max="13339" width="3.28515625" style="8" customWidth="1"/>
    <col min="13340" max="13341" width="4.140625" style="8" customWidth="1"/>
    <col min="13342" max="13342" width="3.7109375" style="8" customWidth="1"/>
    <col min="13343" max="13343" width="5" style="8" customWidth="1"/>
    <col min="13344" max="13345" width="3.28515625" style="8" customWidth="1"/>
    <col min="13346" max="13346" width="4.5703125" style="8" customWidth="1"/>
    <col min="13347" max="13348" width="4.140625" style="8" customWidth="1"/>
    <col min="13349" max="13350" width="3.7109375" style="8" customWidth="1"/>
    <col min="13351" max="13351" width="4.42578125" style="8" customWidth="1"/>
    <col min="13352" max="13352" width="4.5703125" style="8" customWidth="1"/>
    <col min="13353" max="13355" width="4.140625" style="8" customWidth="1"/>
    <col min="13356" max="13357" width="3.7109375" style="8" customWidth="1"/>
    <col min="13358" max="13358" width="3.28515625" style="8" customWidth="1"/>
    <col min="13359" max="13359" width="4.5703125" style="8" customWidth="1"/>
    <col min="13360" max="13362" width="4.140625" style="8" customWidth="1"/>
    <col min="13363" max="13364" width="2.28515625" style="8" customWidth="1"/>
    <col min="13365" max="13568" width="9.140625" style="8"/>
    <col min="13569" max="13569" width="6.7109375" style="8" customWidth="1"/>
    <col min="13570" max="13570" width="36.5703125" style="8" customWidth="1"/>
    <col min="13571" max="13571" width="6.7109375" style="8" customWidth="1"/>
    <col min="13572" max="13572" width="6.5703125" style="8" customWidth="1"/>
    <col min="13573" max="13573" width="6.42578125" style="8" customWidth="1"/>
    <col min="13574" max="13574" width="7.42578125" style="8" bestFit="1" customWidth="1"/>
    <col min="13575" max="13575" width="5.5703125" style="8" customWidth="1"/>
    <col min="13576" max="13576" width="5.7109375" style="8" customWidth="1"/>
    <col min="13577" max="13577" width="4.5703125" style="8" bestFit="1" customWidth="1"/>
    <col min="13578" max="13578" width="3.7109375" style="8" customWidth="1"/>
    <col min="13579" max="13581" width="3.28515625" style="8" customWidth="1"/>
    <col min="13582" max="13583" width="4.140625" style="8" customWidth="1"/>
    <col min="13584" max="13584" width="3.85546875" style="8" customWidth="1"/>
    <col min="13585" max="13585" width="3.7109375" style="8" customWidth="1"/>
    <col min="13586" max="13587" width="3.28515625" style="8" customWidth="1"/>
    <col min="13588" max="13588" width="4.7109375" style="8" customWidth="1"/>
    <col min="13589" max="13590" width="4.140625" style="8" customWidth="1"/>
    <col min="13591" max="13591" width="5.140625" style="8" customWidth="1"/>
    <col min="13592" max="13592" width="4" style="8" customWidth="1"/>
    <col min="13593" max="13595" width="3.28515625" style="8" customWidth="1"/>
    <col min="13596" max="13597" width="4.140625" style="8" customWidth="1"/>
    <col min="13598" max="13598" width="3.7109375" style="8" customWidth="1"/>
    <col min="13599" max="13599" width="5" style="8" customWidth="1"/>
    <col min="13600" max="13601" width="3.28515625" style="8" customWidth="1"/>
    <col min="13602" max="13602" width="4.5703125" style="8" customWidth="1"/>
    <col min="13603" max="13604" width="4.140625" style="8" customWidth="1"/>
    <col min="13605" max="13606" width="3.7109375" style="8" customWidth="1"/>
    <col min="13607" max="13607" width="4.42578125" style="8" customWidth="1"/>
    <col min="13608" max="13608" width="4.5703125" style="8" customWidth="1"/>
    <col min="13609" max="13611" width="4.140625" style="8" customWidth="1"/>
    <col min="13612" max="13613" width="3.7109375" style="8" customWidth="1"/>
    <col min="13614" max="13614" width="3.28515625" style="8" customWidth="1"/>
    <col min="13615" max="13615" width="4.5703125" style="8" customWidth="1"/>
    <col min="13616" max="13618" width="4.140625" style="8" customWidth="1"/>
    <col min="13619" max="13620" width="2.28515625" style="8" customWidth="1"/>
    <col min="13621" max="13824" width="9.140625" style="8"/>
    <col min="13825" max="13825" width="6.7109375" style="8" customWidth="1"/>
    <col min="13826" max="13826" width="36.5703125" style="8" customWidth="1"/>
    <col min="13827" max="13827" width="6.7109375" style="8" customWidth="1"/>
    <col min="13828" max="13828" width="6.5703125" style="8" customWidth="1"/>
    <col min="13829" max="13829" width="6.42578125" style="8" customWidth="1"/>
    <col min="13830" max="13830" width="7.42578125" style="8" bestFit="1" customWidth="1"/>
    <col min="13831" max="13831" width="5.5703125" style="8" customWidth="1"/>
    <col min="13832" max="13832" width="5.7109375" style="8" customWidth="1"/>
    <col min="13833" max="13833" width="4.5703125" style="8" bestFit="1" customWidth="1"/>
    <col min="13834" max="13834" width="3.7109375" style="8" customWidth="1"/>
    <col min="13835" max="13837" width="3.28515625" style="8" customWidth="1"/>
    <col min="13838" max="13839" width="4.140625" style="8" customWidth="1"/>
    <col min="13840" max="13840" width="3.85546875" style="8" customWidth="1"/>
    <col min="13841" max="13841" width="3.7109375" style="8" customWidth="1"/>
    <col min="13842" max="13843" width="3.28515625" style="8" customWidth="1"/>
    <col min="13844" max="13844" width="4.7109375" style="8" customWidth="1"/>
    <col min="13845" max="13846" width="4.140625" style="8" customWidth="1"/>
    <col min="13847" max="13847" width="5.140625" style="8" customWidth="1"/>
    <col min="13848" max="13848" width="4" style="8" customWidth="1"/>
    <col min="13849" max="13851" width="3.28515625" style="8" customWidth="1"/>
    <col min="13852" max="13853" width="4.140625" style="8" customWidth="1"/>
    <col min="13854" max="13854" width="3.7109375" style="8" customWidth="1"/>
    <col min="13855" max="13855" width="5" style="8" customWidth="1"/>
    <col min="13856" max="13857" width="3.28515625" style="8" customWidth="1"/>
    <col min="13858" max="13858" width="4.5703125" style="8" customWidth="1"/>
    <col min="13859" max="13860" width="4.140625" style="8" customWidth="1"/>
    <col min="13861" max="13862" width="3.7109375" style="8" customWidth="1"/>
    <col min="13863" max="13863" width="4.42578125" style="8" customWidth="1"/>
    <col min="13864" max="13864" width="4.5703125" style="8" customWidth="1"/>
    <col min="13865" max="13867" width="4.140625" style="8" customWidth="1"/>
    <col min="13868" max="13869" width="3.7109375" style="8" customWidth="1"/>
    <col min="13870" max="13870" width="3.28515625" style="8" customWidth="1"/>
    <col min="13871" max="13871" width="4.5703125" style="8" customWidth="1"/>
    <col min="13872" max="13874" width="4.140625" style="8" customWidth="1"/>
    <col min="13875" max="13876" width="2.28515625" style="8" customWidth="1"/>
    <col min="13877" max="14080" width="9.140625" style="8"/>
    <col min="14081" max="14081" width="6.7109375" style="8" customWidth="1"/>
    <col min="14082" max="14082" width="36.5703125" style="8" customWidth="1"/>
    <col min="14083" max="14083" width="6.7109375" style="8" customWidth="1"/>
    <col min="14084" max="14084" width="6.5703125" style="8" customWidth="1"/>
    <col min="14085" max="14085" width="6.42578125" style="8" customWidth="1"/>
    <col min="14086" max="14086" width="7.42578125" style="8" bestFit="1" customWidth="1"/>
    <col min="14087" max="14087" width="5.5703125" style="8" customWidth="1"/>
    <col min="14088" max="14088" width="5.7109375" style="8" customWidth="1"/>
    <col min="14089" max="14089" width="4.5703125" style="8" bestFit="1" customWidth="1"/>
    <col min="14090" max="14090" width="3.7109375" style="8" customWidth="1"/>
    <col min="14091" max="14093" width="3.28515625" style="8" customWidth="1"/>
    <col min="14094" max="14095" width="4.140625" style="8" customWidth="1"/>
    <col min="14096" max="14096" width="3.85546875" style="8" customWidth="1"/>
    <col min="14097" max="14097" width="3.7109375" style="8" customWidth="1"/>
    <col min="14098" max="14099" width="3.28515625" style="8" customWidth="1"/>
    <col min="14100" max="14100" width="4.7109375" style="8" customWidth="1"/>
    <col min="14101" max="14102" width="4.140625" style="8" customWidth="1"/>
    <col min="14103" max="14103" width="5.140625" style="8" customWidth="1"/>
    <col min="14104" max="14104" width="4" style="8" customWidth="1"/>
    <col min="14105" max="14107" width="3.28515625" style="8" customWidth="1"/>
    <col min="14108" max="14109" width="4.140625" style="8" customWidth="1"/>
    <col min="14110" max="14110" width="3.7109375" style="8" customWidth="1"/>
    <col min="14111" max="14111" width="5" style="8" customWidth="1"/>
    <col min="14112" max="14113" width="3.28515625" style="8" customWidth="1"/>
    <col min="14114" max="14114" width="4.5703125" style="8" customWidth="1"/>
    <col min="14115" max="14116" width="4.140625" style="8" customWidth="1"/>
    <col min="14117" max="14118" width="3.7109375" style="8" customWidth="1"/>
    <col min="14119" max="14119" width="4.42578125" style="8" customWidth="1"/>
    <col min="14120" max="14120" width="4.5703125" style="8" customWidth="1"/>
    <col min="14121" max="14123" width="4.140625" style="8" customWidth="1"/>
    <col min="14124" max="14125" width="3.7109375" style="8" customWidth="1"/>
    <col min="14126" max="14126" width="3.28515625" style="8" customWidth="1"/>
    <col min="14127" max="14127" width="4.5703125" style="8" customWidth="1"/>
    <col min="14128" max="14130" width="4.140625" style="8" customWidth="1"/>
    <col min="14131" max="14132" width="2.28515625" style="8" customWidth="1"/>
    <col min="14133" max="14336" width="9.140625" style="8"/>
    <col min="14337" max="14337" width="6.7109375" style="8" customWidth="1"/>
    <col min="14338" max="14338" width="36.5703125" style="8" customWidth="1"/>
    <col min="14339" max="14339" width="6.7109375" style="8" customWidth="1"/>
    <col min="14340" max="14340" width="6.5703125" style="8" customWidth="1"/>
    <col min="14341" max="14341" width="6.42578125" style="8" customWidth="1"/>
    <col min="14342" max="14342" width="7.42578125" style="8" bestFit="1" customWidth="1"/>
    <col min="14343" max="14343" width="5.5703125" style="8" customWidth="1"/>
    <col min="14344" max="14344" width="5.7109375" style="8" customWidth="1"/>
    <col min="14345" max="14345" width="4.5703125" style="8" bestFit="1" customWidth="1"/>
    <col min="14346" max="14346" width="3.7109375" style="8" customWidth="1"/>
    <col min="14347" max="14349" width="3.28515625" style="8" customWidth="1"/>
    <col min="14350" max="14351" width="4.140625" style="8" customWidth="1"/>
    <col min="14352" max="14352" width="3.85546875" style="8" customWidth="1"/>
    <col min="14353" max="14353" width="3.7109375" style="8" customWidth="1"/>
    <col min="14354" max="14355" width="3.28515625" style="8" customWidth="1"/>
    <col min="14356" max="14356" width="4.7109375" style="8" customWidth="1"/>
    <col min="14357" max="14358" width="4.140625" style="8" customWidth="1"/>
    <col min="14359" max="14359" width="5.140625" style="8" customWidth="1"/>
    <col min="14360" max="14360" width="4" style="8" customWidth="1"/>
    <col min="14361" max="14363" width="3.28515625" style="8" customWidth="1"/>
    <col min="14364" max="14365" width="4.140625" style="8" customWidth="1"/>
    <col min="14366" max="14366" width="3.7109375" style="8" customWidth="1"/>
    <col min="14367" max="14367" width="5" style="8" customWidth="1"/>
    <col min="14368" max="14369" width="3.28515625" style="8" customWidth="1"/>
    <col min="14370" max="14370" width="4.5703125" style="8" customWidth="1"/>
    <col min="14371" max="14372" width="4.140625" style="8" customWidth="1"/>
    <col min="14373" max="14374" width="3.7109375" style="8" customWidth="1"/>
    <col min="14375" max="14375" width="4.42578125" style="8" customWidth="1"/>
    <col min="14376" max="14376" width="4.5703125" style="8" customWidth="1"/>
    <col min="14377" max="14379" width="4.140625" style="8" customWidth="1"/>
    <col min="14380" max="14381" width="3.7109375" style="8" customWidth="1"/>
    <col min="14382" max="14382" width="3.28515625" style="8" customWidth="1"/>
    <col min="14383" max="14383" width="4.5703125" style="8" customWidth="1"/>
    <col min="14384" max="14386" width="4.140625" style="8" customWidth="1"/>
    <col min="14387" max="14388" width="2.28515625" style="8" customWidth="1"/>
    <col min="14389" max="14592" width="9.140625" style="8"/>
    <col min="14593" max="14593" width="6.7109375" style="8" customWidth="1"/>
    <col min="14594" max="14594" width="36.5703125" style="8" customWidth="1"/>
    <col min="14595" max="14595" width="6.7109375" style="8" customWidth="1"/>
    <col min="14596" max="14596" width="6.5703125" style="8" customWidth="1"/>
    <col min="14597" max="14597" width="6.42578125" style="8" customWidth="1"/>
    <col min="14598" max="14598" width="7.42578125" style="8" bestFit="1" customWidth="1"/>
    <col min="14599" max="14599" width="5.5703125" style="8" customWidth="1"/>
    <col min="14600" max="14600" width="5.7109375" style="8" customWidth="1"/>
    <col min="14601" max="14601" width="4.5703125" style="8" bestFit="1" customWidth="1"/>
    <col min="14602" max="14602" width="3.7109375" style="8" customWidth="1"/>
    <col min="14603" max="14605" width="3.28515625" style="8" customWidth="1"/>
    <col min="14606" max="14607" width="4.140625" style="8" customWidth="1"/>
    <col min="14608" max="14608" width="3.85546875" style="8" customWidth="1"/>
    <col min="14609" max="14609" width="3.7109375" style="8" customWidth="1"/>
    <col min="14610" max="14611" width="3.28515625" style="8" customWidth="1"/>
    <col min="14612" max="14612" width="4.7109375" style="8" customWidth="1"/>
    <col min="14613" max="14614" width="4.140625" style="8" customWidth="1"/>
    <col min="14615" max="14615" width="5.140625" style="8" customWidth="1"/>
    <col min="14616" max="14616" width="4" style="8" customWidth="1"/>
    <col min="14617" max="14619" width="3.28515625" style="8" customWidth="1"/>
    <col min="14620" max="14621" width="4.140625" style="8" customWidth="1"/>
    <col min="14622" max="14622" width="3.7109375" style="8" customWidth="1"/>
    <col min="14623" max="14623" width="5" style="8" customWidth="1"/>
    <col min="14624" max="14625" width="3.28515625" style="8" customWidth="1"/>
    <col min="14626" max="14626" width="4.5703125" style="8" customWidth="1"/>
    <col min="14627" max="14628" width="4.140625" style="8" customWidth="1"/>
    <col min="14629" max="14630" width="3.7109375" style="8" customWidth="1"/>
    <col min="14631" max="14631" width="4.42578125" style="8" customWidth="1"/>
    <col min="14632" max="14632" width="4.5703125" style="8" customWidth="1"/>
    <col min="14633" max="14635" width="4.140625" style="8" customWidth="1"/>
    <col min="14636" max="14637" width="3.7109375" style="8" customWidth="1"/>
    <col min="14638" max="14638" width="3.28515625" style="8" customWidth="1"/>
    <col min="14639" max="14639" width="4.5703125" style="8" customWidth="1"/>
    <col min="14640" max="14642" width="4.140625" style="8" customWidth="1"/>
    <col min="14643" max="14644" width="2.28515625" style="8" customWidth="1"/>
    <col min="14645" max="14848" width="9.140625" style="8"/>
    <col min="14849" max="14849" width="6.7109375" style="8" customWidth="1"/>
    <col min="14850" max="14850" width="36.5703125" style="8" customWidth="1"/>
    <col min="14851" max="14851" width="6.7109375" style="8" customWidth="1"/>
    <col min="14852" max="14852" width="6.5703125" style="8" customWidth="1"/>
    <col min="14853" max="14853" width="6.42578125" style="8" customWidth="1"/>
    <col min="14854" max="14854" width="7.42578125" style="8" bestFit="1" customWidth="1"/>
    <col min="14855" max="14855" width="5.5703125" style="8" customWidth="1"/>
    <col min="14856" max="14856" width="5.7109375" style="8" customWidth="1"/>
    <col min="14857" max="14857" width="4.5703125" style="8" bestFit="1" customWidth="1"/>
    <col min="14858" max="14858" width="3.7109375" style="8" customWidth="1"/>
    <col min="14859" max="14861" width="3.28515625" style="8" customWidth="1"/>
    <col min="14862" max="14863" width="4.140625" style="8" customWidth="1"/>
    <col min="14864" max="14864" width="3.85546875" style="8" customWidth="1"/>
    <col min="14865" max="14865" width="3.7109375" style="8" customWidth="1"/>
    <col min="14866" max="14867" width="3.28515625" style="8" customWidth="1"/>
    <col min="14868" max="14868" width="4.7109375" style="8" customWidth="1"/>
    <col min="14869" max="14870" width="4.140625" style="8" customWidth="1"/>
    <col min="14871" max="14871" width="5.140625" style="8" customWidth="1"/>
    <col min="14872" max="14872" width="4" style="8" customWidth="1"/>
    <col min="14873" max="14875" width="3.28515625" style="8" customWidth="1"/>
    <col min="14876" max="14877" width="4.140625" style="8" customWidth="1"/>
    <col min="14878" max="14878" width="3.7109375" style="8" customWidth="1"/>
    <col min="14879" max="14879" width="5" style="8" customWidth="1"/>
    <col min="14880" max="14881" width="3.28515625" style="8" customWidth="1"/>
    <col min="14882" max="14882" width="4.5703125" style="8" customWidth="1"/>
    <col min="14883" max="14884" width="4.140625" style="8" customWidth="1"/>
    <col min="14885" max="14886" width="3.7109375" style="8" customWidth="1"/>
    <col min="14887" max="14887" width="4.42578125" style="8" customWidth="1"/>
    <col min="14888" max="14888" width="4.5703125" style="8" customWidth="1"/>
    <col min="14889" max="14891" width="4.140625" style="8" customWidth="1"/>
    <col min="14892" max="14893" width="3.7109375" style="8" customWidth="1"/>
    <col min="14894" max="14894" width="3.28515625" style="8" customWidth="1"/>
    <col min="14895" max="14895" width="4.5703125" style="8" customWidth="1"/>
    <col min="14896" max="14898" width="4.140625" style="8" customWidth="1"/>
    <col min="14899" max="14900" width="2.28515625" style="8" customWidth="1"/>
    <col min="14901" max="15104" width="9.140625" style="8"/>
    <col min="15105" max="15105" width="6.7109375" style="8" customWidth="1"/>
    <col min="15106" max="15106" width="36.5703125" style="8" customWidth="1"/>
    <col min="15107" max="15107" width="6.7109375" style="8" customWidth="1"/>
    <col min="15108" max="15108" width="6.5703125" style="8" customWidth="1"/>
    <col min="15109" max="15109" width="6.42578125" style="8" customWidth="1"/>
    <col min="15110" max="15110" width="7.42578125" style="8" bestFit="1" customWidth="1"/>
    <col min="15111" max="15111" width="5.5703125" style="8" customWidth="1"/>
    <col min="15112" max="15112" width="5.7109375" style="8" customWidth="1"/>
    <col min="15113" max="15113" width="4.5703125" style="8" bestFit="1" customWidth="1"/>
    <col min="15114" max="15114" width="3.7109375" style="8" customWidth="1"/>
    <col min="15115" max="15117" width="3.28515625" style="8" customWidth="1"/>
    <col min="15118" max="15119" width="4.140625" style="8" customWidth="1"/>
    <col min="15120" max="15120" width="3.85546875" style="8" customWidth="1"/>
    <col min="15121" max="15121" width="3.7109375" style="8" customWidth="1"/>
    <col min="15122" max="15123" width="3.28515625" style="8" customWidth="1"/>
    <col min="15124" max="15124" width="4.7109375" style="8" customWidth="1"/>
    <col min="15125" max="15126" width="4.140625" style="8" customWidth="1"/>
    <col min="15127" max="15127" width="5.140625" style="8" customWidth="1"/>
    <col min="15128" max="15128" width="4" style="8" customWidth="1"/>
    <col min="15129" max="15131" width="3.28515625" style="8" customWidth="1"/>
    <col min="15132" max="15133" width="4.140625" style="8" customWidth="1"/>
    <col min="15134" max="15134" width="3.7109375" style="8" customWidth="1"/>
    <col min="15135" max="15135" width="5" style="8" customWidth="1"/>
    <col min="15136" max="15137" width="3.28515625" style="8" customWidth="1"/>
    <col min="15138" max="15138" width="4.5703125" style="8" customWidth="1"/>
    <col min="15139" max="15140" width="4.140625" style="8" customWidth="1"/>
    <col min="15141" max="15142" width="3.7109375" style="8" customWidth="1"/>
    <col min="15143" max="15143" width="4.42578125" style="8" customWidth="1"/>
    <col min="15144" max="15144" width="4.5703125" style="8" customWidth="1"/>
    <col min="15145" max="15147" width="4.140625" style="8" customWidth="1"/>
    <col min="15148" max="15149" width="3.7109375" style="8" customWidth="1"/>
    <col min="15150" max="15150" width="3.28515625" style="8" customWidth="1"/>
    <col min="15151" max="15151" width="4.5703125" style="8" customWidth="1"/>
    <col min="15152" max="15154" width="4.140625" style="8" customWidth="1"/>
    <col min="15155" max="15156" width="2.28515625" style="8" customWidth="1"/>
    <col min="15157" max="15360" width="9.140625" style="8"/>
    <col min="15361" max="15361" width="6.7109375" style="8" customWidth="1"/>
    <col min="15362" max="15362" width="36.5703125" style="8" customWidth="1"/>
    <col min="15363" max="15363" width="6.7109375" style="8" customWidth="1"/>
    <col min="15364" max="15364" width="6.5703125" style="8" customWidth="1"/>
    <col min="15365" max="15365" width="6.42578125" style="8" customWidth="1"/>
    <col min="15366" max="15366" width="7.42578125" style="8" bestFit="1" customWidth="1"/>
    <col min="15367" max="15367" width="5.5703125" style="8" customWidth="1"/>
    <col min="15368" max="15368" width="5.7109375" style="8" customWidth="1"/>
    <col min="15369" max="15369" width="4.5703125" style="8" bestFit="1" customWidth="1"/>
    <col min="15370" max="15370" width="3.7109375" style="8" customWidth="1"/>
    <col min="15371" max="15373" width="3.28515625" style="8" customWidth="1"/>
    <col min="15374" max="15375" width="4.140625" style="8" customWidth="1"/>
    <col min="15376" max="15376" width="3.85546875" style="8" customWidth="1"/>
    <col min="15377" max="15377" width="3.7109375" style="8" customWidth="1"/>
    <col min="15378" max="15379" width="3.28515625" style="8" customWidth="1"/>
    <col min="15380" max="15380" width="4.7109375" style="8" customWidth="1"/>
    <col min="15381" max="15382" width="4.140625" style="8" customWidth="1"/>
    <col min="15383" max="15383" width="5.140625" style="8" customWidth="1"/>
    <col min="15384" max="15384" width="4" style="8" customWidth="1"/>
    <col min="15385" max="15387" width="3.28515625" style="8" customWidth="1"/>
    <col min="15388" max="15389" width="4.140625" style="8" customWidth="1"/>
    <col min="15390" max="15390" width="3.7109375" style="8" customWidth="1"/>
    <col min="15391" max="15391" width="5" style="8" customWidth="1"/>
    <col min="15392" max="15393" width="3.28515625" style="8" customWidth="1"/>
    <col min="15394" max="15394" width="4.5703125" style="8" customWidth="1"/>
    <col min="15395" max="15396" width="4.140625" style="8" customWidth="1"/>
    <col min="15397" max="15398" width="3.7109375" style="8" customWidth="1"/>
    <col min="15399" max="15399" width="4.42578125" style="8" customWidth="1"/>
    <col min="15400" max="15400" width="4.5703125" style="8" customWidth="1"/>
    <col min="15401" max="15403" width="4.140625" style="8" customWidth="1"/>
    <col min="15404" max="15405" width="3.7109375" style="8" customWidth="1"/>
    <col min="15406" max="15406" width="3.28515625" style="8" customWidth="1"/>
    <col min="15407" max="15407" width="4.5703125" style="8" customWidth="1"/>
    <col min="15408" max="15410" width="4.140625" style="8" customWidth="1"/>
    <col min="15411" max="15412" width="2.28515625" style="8" customWidth="1"/>
    <col min="15413" max="15616" width="9.140625" style="8"/>
    <col min="15617" max="15617" width="6.7109375" style="8" customWidth="1"/>
    <col min="15618" max="15618" width="36.5703125" style="8" customWidth="1"/>
    <col min="15619" max="15619" width="6.7109375" style="8" customWidth="1"/>
    <col min="15620" max="15620" width="6.5703125" style="8" customWidth="1"/>
    <col min="15621" max="15621" width="6.42578125" style="8" customWidth="1"/>
    <col min="15622" max="15622" width="7.42578125" style="8" bestFit="1" customWidth="1"/>
    <col min="15623" max="15623" width="5.5703125" style="8" customWidth="1"/>
    <col min="15624" max="15624" width="5.7109375" style="8" customWidth="1"/>
    <col min="15625" max="15625" width="4.5703125" style="8" bestFit="1" customWidth="1"/>
    <col min="15626" max="15626" width="3.7109375" style="8" customWidth="1"/>
    <col min="15627" max="15629" width="3.28515625" style="8" customWidth="1"/>
    <col min="15630" max="15631" width="4.140625" style="8" customWidth="1"/>
    <col min="15632" max="15632" width="3.85546875" style="8" customWidth="1"/>
    <col min="15633" max="15633" width="3.7109375" style="8" customWidth="1"/>
    <col min="15634" max="15635" width="3.28515625" style="8" customWidth="1"/>
    <col min="15636" max="15636" width="4.7109375" style="8" customWidth="1"/>
    <col min="15637" max="15638" width="4.140625" style="8" customWidth="1"/>
    <col min="15639" max="15639" width="5.140625" style="8" customWidth="1"/>
    <col min="15640" max="15640" width="4" style="8" customWidth="1"/>
    <col min="15641" max="15643" width="3.28515625" style="8" customWidth="1"/>
    <col min="15644" max="15645" width="4.140625" style="8" customWidth="1"/>
    <col min="15646" max="15646" width="3.7109375" style="8" customWidth="1"/>
    <col min="15647" max="15647" width="5" style="8" customWidth="1"/>
    <col min="15648" max="15649" width="3.28515625" style="8" customWidth="1"/>
    <col min="15650" max="15650" width="4.5703125" style="8" customWidth="1"/>
    <col min="15651" max="15652" width="4.140625" style="8" customWidth="1"/>
    <col min="15653" max="15654" width="3.7109375" style="8" customWidth="1"/>
    <col min="15655" max="15655" width="4.42578125" style="8" customWidth="1"/>
    <col min="15656" max="15656" width="4.5703125" style="8" customWidth="1"/>
    <col min="15657" max="15659" width="4.140625" style="8" customWidth="1"/>
    <col min="15660" max="15661" width="3.7109375" style="8" customWidth="1"/>
    <col min="15662" max="15662" width="3.28515625" style="8" customWidth="1"/>
    <col min="15663" max="15663" width="4.5703125" style="8" customWidth="1"/>
    <col min="15664" max="15666" width="4.140625" style="8" customWidth="1"/>
    <col min="15667" max="15668" width="2.28515625" style="8" customWidth="1"/>
    <col min="15669" max="15872" width="9.140625" style="8"/>
    <col min="15873" max="15873" width="6.7109375" style="8" customWidth="1"/>
    <col min="15874" max="15874" width="36.5703125" style="8" customWidth="1"/>
    <col min="15875" max="15875" width="6.7109375" style="8" customWidth="1"/>
    <col min="15876" max="15876" width="6.5703125" style="8" customWidth="1"/>
    <col min="15877" max="15877" width="6.42578125" style="8" customWidth="1"/>
    <col min="15878" max="15878" width="7.42578125" style="8" bestFit="1" customWidth="1"/>
    <col min="15879" max="15879" width="5.5703125" style="8" customWidth="1"/>
    <col min="15880" max="15880" width="5.7109375" style="8" customWidth="1"/>
    <col min="15881" max="15881" width="4.5703125" style="8" bestFit="1" customWidth="1"/>
    <col min="15882" max="15882" width="3.7109375" style="8" customWidth="1"/>
    <col min="15883" max="15885" width="3.28515625" style="8" customWidth="1"/>
    <col min="15886" max="15887" width="4.140625" style="8" customWidth="1"/>
    <col min="15888" max="15888" width="3.85546875" style="8" customWidth="1"/>
    <col min="15889" max="15889" width="3.7109375" style="8" customWidth="1"/>
    <col min="15890" max="15891" width="3.28515625" style="8" customWidth="1"/>
    <col min="15892" max="15892" width="4.7109375" style="8" customWidth="1"/>
    <col min="15893" max="15894" width="4.140625" style="8" customWidth="1"/>
    <col min="15895" max="15895" width="5.140625" style="8" customWidth="1"/>
    <col min="15896" max="15896" width="4" style="8" customWidth="1"/>
    <col min="15897" max="15899" width="3.28515625" style="8" customWidth="1"/>
    <col min="15900" max="15901" width="4.140625" style="8" customWidth="1"/>
    <col min="15902" max="15902" width="3.7109375" style="8" customWidth="1"/>
    <col min="15903" max="15903" width="5" style="8" customWidth="1"/>
    <col min="15904" max="15905" width="3.28515625" style="8" customWidth="1"/>
    <col min="15906" max="15906" width="4.5703125" style="8" customWidth="1"/>
    <col min="15907" max="15908" width="4.140625" style="8" customWidth="1"/>
    <col min="15909" max="15910" width="3.7109375" style="8" customWidth="1"/>
    <col min="15911" max="15911" width="4.42578125" style="8" customWidth="1"/>
    <col min="15912" max="15912" width="4.5703125" style="8" customWidth="1"/>
    <col min="15913" max="15915" width="4.140625" style="8" customWidth="1"/>
    <col min="15916" max="15917" width="3.7109375" style="8" customWidth="1"/>
    <col min="15918" max="15918" width="3.28515625" style="8" customWidth="1"/>
    <col min="15919" max="15919" width="4.5703125" style="8" customWidth="1"/>
    <col min="15920" max="15922" width="4.140625" style="8" customWidth="1"/>
    <col min="15923" max="15924" width="2.28515625" style="8" customWidth="1"/>
    <col min="15925" max="16128" width="9.140625" style="8"/>
    <col min="16129" max="16129" width="6.7109375" style="8" customWidth="1"/>
    <col min="16130" max="16130" width="36.5703125" style="8" customWidth="1"/>
    <col min="16131" max="16131" width="6.7109375" style="8" customWidth="1"/>
    <col min="16132" max="16132" width="6.5703125" style="8" customWidth="1"/>
    <col min="16133" max="16133" width="6.42578125" style="8" customWidth="1"/>
    <col min="16134" max="16134" width="7.42578125" style="8" bestFit="1" customWidth="1"/>
    <col min="16135" max="16135" width="5.5703125" style="8" customWidth="1"/>
    <col min="16136" max="16136" width="5.7109375" style="8" customWidth="1"/>
    <col min="16137" max="16137" width="4.5703125" style="8" bestFit="1" customWidth="1"/>
    <col min="16138" max="16138" width="3.7109375" style="8" customWidth="1"/>
    <col min="16139" max="16141" width="3.28515625" style="8" customWidth="1"/>
    <col min="16142" max="16143" width="4.140625" style="8" customWidth="1"/>
    <col min="16144" max="16144" width="3.85546875" style="8" customWidth="1"/>
    <col min="16145" max="16145" width="3.7109375" style="8" customWidth="1"/>
    <col min="16146" max="16147" width="3.28515625" style="8" customWidth="1"/>
    <col min="16148" max="16148" width="4.7109375" style="8" customWidth="1"/>
    <col min="16149" max="16150" width="4.140625" style="8" customWidth="1"/>
    <col min="16151" max="16151" width="5.140625" style="8" customWidth="1"/>
    <col min="16152" max="16152" width="4" style="8" customWidth="1"/>
    <col min="16153" max="16155" width="3.28515625" style="8" customWidth="1"/>
    <col min="16156" max="16157" width="4.140625" style="8" customWidth="1"/>
    <col min="16158" max="16158" width="3.7109375" style="8" customWidth="1"/>
    <col min="16159" max="16159" width="5" style="8" customWidth="1"/>
    <col min="16160" max="16161" width="3.28515625" style="8" customWidth="1"/>
    <col min="16162" max="16162" width="4.5703125" style="8" customWidth="1"/>
    <col min="16163" max="16164" width="4.140625" style="8" customWidth="1"/>
    <col min="16165" max="16166" width="3.7109375" style="8" customWidth="1"/>
    <col min="16167" max="16167" width="4.42578125" style="8" customWidth="1"/>
    <col min="16168" max="16168" width="4.5703125" style="8" customWidth="1"/>
    <col min="16169" max="16171" width="4.140625" style="8" customWidth="1"/>
    <col min="16172" max="16173" width="3.7109375" style="8" customWidth="1"/>
    <col min="16174" max="16174" width="3.28515625" style="8" customWidth="1"/>
    <col min="16175" max="16175" width="4.5703125" style="8" customWidth="1"/>
    <col min="16176" max="16178" width="4.140625" style="8" customWidth="1"/>
    <col min="16179" max="16180" width="2.28515625" style="8" customWidth="1"/>
    <col min="16181" max="16384" width="9.140625" style="8"/>
  </cols>
  <sheetData>
    <row r="1" spans="1:110" ht="30" customHeight="1" thickBot="1">
      <c r="A1" s="1" t="s">
        <v>0</v>
      </c>
      <c r="B1" s="2"/>
      <c r="C1" s="3"/>
      <c r="D1" s="4"/>
      <c r="E1" s="4"/>
      <c r="F1" s="4"/>
      <c r="G1" s="4"/>
      <c r="H1" s="4"/>
      <c r="I1" s="5"/>
      <c r="J1" s="6" t="s">
        <v>1</v>
      </c>
      <c r="K1" s="7"/>
      <c r="L1" s="7"/>
      <c r="M1" s="7"/>
      <c r="N1" s="7"/>
      <c r="O1" s="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165" t="s">
        <v>162</v>
      </c>
      <c r="AS1" s="166"/>
      <c r="AT1" s="166"/>
      <c r="AU1" s="166"/>
      <c r="AV1" s="166"/>
      <c r="AW1" s="166"/>
      <c r="AX1" s="167"/>
      <c r="AY1" s="5"/>
      <c r="AZ1" s="5"/>
    </row>
    <row r="2" spans="1:110" ht="14.25" customHeight="1">
      <c r="A2" s="1" t="s">
        <v>2</v>
      </c>
      <c r="B2" s="7"/>
      <c r="C2" s="3"/>
      <c r="D2" s="9"/>
      <c r="E2" s="9"/>
      <c r="F2" s="4"/>
      <c r="G2" s="4"/>
      <c r="H2" s="4"/>
      <c r="I2" s="5"/>
      <c r="J2" s="5"/>
      <c r="K2" s="10" t="s">
        <v>3</v>
      </c>
      <c r="M2" s="11" t="s">
        <v>4</v>
      </c>
      <c r="N2" s="5"/>
      <c r="O2" s="5"/>
      <c r="Q2" s="5"/>
      <c r="S2" s="12"/>
      <c r="T2" s="5"/>
      <c r="U2" s="5"/>
      <c r="V2" s="5"/>
      <c r="W2" s="5"/>
      <c r="X2" s="5"/>
      <c r="Y2" s="5"/>
      <c r="Z2" s="5"/>
      <c r="AA2" s="5"/>
      <c r="AB2" s="5"/>
      <c r="AC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110" ht="12.75">
      <c r="A3" s="13"/>
      <c r="C3" s="9"/>
      <c r="D3" s="9"/>
      <c r="E3" s="9"/>
      <c r="F3" s="4"/>
      <c r="G3" s="4"/>
      <c r="H3" s="4"/>
      <c r="I3" s="15"/>
      <c r="J3" s="15"/>
      <c r="K3" s="16" t="s">
        <v>5</v>
      </c>
      <c r="M3" s="12"/>
      <c r="N3" s="5"/>
      <c r="O3" s="5"/>
      <c r="P3" s="5"/>
      <c r="Q3" s="7"/>
      <c r="S3" s="12"/>
      <c r="T3" s="5"/>
      <c r="U3" s="5"/>
      <c r="W3" s="7"/>
      <c r="X3" s="5"/>
      <c r="Y3" s="7"/>
      <c r="Z3" s="7"/>
      <c r="AA3" s="7"/>
      <c r="AB3" s="7"/>
      <c r="AC3" s="7"/>
      <c r="AP3" s="12"/>
      <c r="AQ3" s="5"/>
      <c r="AR3" s="17"/>
      <c r="AS3" s="5"/>
      <c r="AT3" s="5"/>
      <c r="AU3" s="5"/>
      <c r="AV3" s="5"/>
      <c r="AW3" s="5"/>
      <c r="AX3" s="5"/>
      <c r="AY3" s="5"/>
      <c r="AZ3" s="5"/>
    </row>
    <row r="4" spans="1:110" ht="12" customHeight="1">
      <c r="A4" s="1" t="s">
        <v>6</v>
      </c>
      <c r="B4" s="18"/>
      <c r="C4" s="19"/>
      <c r="D4" s="19"/>
      <c r="E4" s="19"/>
      <c r="F4" s="20"/>
      <c r="G4" s="20"/>
      <c r="H4" s="20"/>
      <c r="I4" s="15"/>
      <c r="J4" s="15"/>
      <c r="K4" s="21" t="s">
        <v>7</v>
      </c>
      <c r="M4" s="22" t="s">
        <v>8</v>
      </c>
      <c r="N4" s="15"/>
      <c r="O4" s="15"/>
      <c r="P4" s="15"/>
      <c r="Q4" s="23"/>
      <c r="S4" s="22"/>
      <c r="T4" s="23"/>
      <c r="U4" s="22" t="s">
        <v>9</v>
      </c>
      <c r="V4" s="24"/>
      <c r="W4" s="22"/>
      <c r="X4" s="22"/>
      <c r="Y4" s="25"/>
      <c r="Z4" s="25"/>
      <c r="AA4" s="25"/>
      <c r="AB4" s="26"/>
      <c r="AC4" s="26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R4" s="29"/>
      <c r="AS4" s="29"/>
      <c r="AT4" s="30"/>
      <c r="AU4" s="30"/>
      <c r="AV4" s="29"/>
      <c r="AW4" s="29"/>
      <c r="AX4" s="29"/>
      <c r="AY4" s="5"/>
      <c r="AZ4" s="5"/>
    </row>
    <row r="5" spans="1:110" ht="8.25" customHeight="1">
      <c r="A5" s="31"/>
      <c r="B5" s="2"/>
      <c r="C5" s="3"/>
      <c r="D5" s="4"/>
      <c r="E5" s="4"/>
      <c r="F5" s="4"/>
      <c r="G5" s="4"/>
      <c r="H5" s="4"/>
      <c r="I5" s="5"/>
      <c r="J5" s="5"/>
      <c r="K5" s="5"/>
      <c r="L5" s="32"/>
      <c r="M5" s="5"/>
      <c r="N5" s="5"/>
      <c r="O5" s="33"/>
      <c r="P5" s="5"/>
      <c r="Q5" s="5"/>
      <c r="R5" s="5"/>
      <c r="S5" s="5"/>
      <c r="T5" s="5"/>
      <c r="U5" s="5"/>
      <c r="V5" s="5"/>
      <c r="W5" s="5"/>
      <c r="X5" s="5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110" s="39" customFormat="1" ht="12.75" customHeight="1">
      <c r="A6" s="34"/>
      <c r="B6" s="35"/>
      <c r="C6" s="168" t="s">
        <v>10</v>
      </c>
      <c r="D6" s="169"/>
      <c r="E6" s="169"/>
      <c r="F6" s="169"/>
      <c r="G6" s="169"/>
      <c r="H6" s="170"/>
      <c r="I6" s="36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 t="s">
        <v>11</v>
      </c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8"/>
      <c r="AY6" s="5"/>
      <c r="AZ6" s="5"/>
      <c r="BA6" s="8"/>
    </row>
    <row r="7" spans="1:110" s="49" customFormat="1" ht="9" customHeight="1">
      <c r="A7" s="171" t="s">
        <v>12</v>
      </c>
      <c r="B7" s="173" t="s">
        <v>13</v>
      </c>
      <c r="C7" s="40"/>
      <c r="D7" s="41"/>
      <c r="E7" s="42" t="s">
        <v>14</v>
      </c>
      <c r="F7" s="42"/>
      <c r="G7" s="42"/>
      <c r="H7" s="43"/>
      <c r="I7" s="44"/>
      <c r="J7" s="44"/>
      <c r="K7" s="44" t="s">
        <v>15</v>
      </c>
      <c r="L7" s="44"/>
      <c r="M7" s="44"/>
      <c r="N7" s="44"/>
      <c r="O7" s="45"/>
      <c r="P7" s="46"/>
      <c r="Q7" s="46"/>
      <c r="R7" s="46" t="s">
        <v>16</v>
      </c>
      <c r="S7" s="46"/>
      <c r="T7" s="46"/>
      <c r="U7" s="46"/>
      <c r="V7" s="47"/>
      <c r="W7" s="44"/>
      <c r="X7" s="44"/>
      <c r="Y7" s="44" t="s">
        <v>17</v>
      </c>
      <c r="Z7" s="44"/>
      <c r="AA7" s="44"/>
      <c r="AB7" s="44"/>
      <c r="AC7" s="45"/>
      <c r="AD7" s="46"/>
      <c r="AE7" s="46"/>
      <c r="AF7" s="46" t="s">
        <v>18</v>
      </c>
      <c r="AG7" s="46"/>
      <c r="AH7" s="46"/>
      <c r="AI7" s="46"/>
      <c r="AJ7" s="47"/>
      <c r="AK7" s="44"/>
      <c r="AL7" s="44"/>
      <c r="AM7" s="44" t="s">
        <v>19</v>
      </c>
      <c r="AN7" s="44"/>
      <c r="AO7" s="44"/>
      <c r="AP7" s="44"/>
      <c r="AQ7" s="45"/>
      <c r="AR7" s="46"/>
      <c r="AS7" s="46"/>
      <c r="AT7" s="46" t="s">
        <v>20</v>
      </c>
      <c r="AU7" s="46"/>
      <c r="AV7" s="46"/>
      <c r="AW7" s="46"/>
      <c r="AX7" s="48"/>
      <c r="AY7" s="5"/>
      <c r="AZ7" s="5"/>
      <c r="BA7" s="8"/>
    </row>
    <row r="8" spans="1:110" s="64" customFormat="1" ht="43.5" customHeight="1" thickBot="1">
      <c r="A8" s="172"/>
      <c r="B8" s="174"/>
      <c r="C8" s="50"/>
      <c r="D8" s="51" t="s">
        <v>21</v>
      </c>
      <c r="E8" s="52" t="s">
        <v>22</v>
      </c>
      <c r="F8" s="52" t="s">
        <v>23</v>
      </c>
      <c r="G8" s="53" t="s">
        <v>24</v>
      </c>
      <c r="H8" s="54" t="s">
        <v>25</v>
      </c>
      <c r="I8" s="55" t="str">
        <f>$D8</f>
        <v>W</v>
      </c>
      <c r="J8" s="56" t="str">
        <f>$E8</f>
        <v>Ć</v>
      </c>
      <c r="K8" s="56" t="str">
        <f>$F8</f>
        <v>S</v>
      </c>
      <c r="L8" s="57" t="str">
        <f>$G8</f>
        <v>Zaj. Pr.</v>
      </c>
      <c r="M8" s="57" t="str">
        <f>$H8</f>
        <v>Kon</v>
      </c>
      <c r="N8" s="58" t="s">
        <v>26</v>
      </c>
      <c r="O8" s="59" t="s">
        <v>27</v>
      </c>
      <c r="P8" s="55" t="str">
        <f>$D8</f>
        <v>W</v>
      </c>
      <c r="Q8" s="56" t="str">
        <f>$E8</f>
        <v>Ć</v>
      </c>
      <c r="R8" s="56" t="str">
        <f>$F8</f>
        <v>S</v>
      </c>
      <c r="S8" s="57" t="str">
        <f>$G8</f>
        <v>Zaj. Pr.</v>
      </c>
      <c r="T8" s="57" t="str">
        <f>$H8</f>
        <v>Kon</v>
      </c>
      <c r="U8" s="58" t="s">
        <v>26</v>
      </c>
      <c r="V8" s="60" t="s">
        <v>27</v>
      </c>
      <c r="W8" s="55" t="str">
        <f>$D8</f>
        <v>W</v>
      </c>
      <c r="X8" s="56" t="str">
        <f>$E8</f>
        <v>Ć</v>
      </c>
      <c r="Y8" s="61" t="s">
        <v>28</v>
      </c>
      <c r="Z8" s="57" t="str">
        <f>$G8</f>
        <v>Zaj. Pr.</v>
      </c>
      <c r="AA8" s="57" t="str">
        <f>$H8</f>
        <v>Kon</v>
      </c>
      <c r="AB8" s="58" t="s">
        <v>26</v>
      </c>
      <c r="AC8" s="60" t="s">
        <v>27</v>
      </c>
      <c r="AD8" s="55" t="str">
        <f>$D8</f>
        <v>W</v>
      </c>
      <c r="AE8" s="56" t="str">
        <f>$E8</f>
        <v>Ć</v>
      </c>
      <c r="AF8" s="61" t="s">
        <v>29</v>
      </c>
      <c r="AG8" s="57" t="str">
        <f>$G8</f>
        <v>Zaj. Pr.</v>
      </c>
      <c r="AH8" s="57" t="str">
        <f>$H8</f>
        <v>Kon</v>
      </c>
      <c r="AI8" s="58" t="s">
        <v>26</v>
      </c>
      <c r="AJ8" s="60" t="s">
        <v>27</v>
      </c>
      <c r="AK8" s="55" t="str">
        <f>$D8</f>
        <v>W</v>
      </c>
      <c r="AL8" s="56" t="str">
        <f>$E8</f>
        <v>Ć</v>
      </c>
      <c r="AM8" s="61" t="s">
        <v>30</v>
      </c>
      <c r="AN8" s="57" t="str">
        <f>$G8</f>
        <v>Zaj. Pr.</v>
      </c>
      <c r="AO8" s="57" t="str">
        <f>$H8</f>
        <v>Kon</v>
      </c>
      <c r="AP8" s="58" t="s">
        <v>26</v>
      </c>
      <c r="AQ8" s="60" t="s">
        <v>27</v>
      </c>
      <c r="AR8" s="55" t="str">
        <f>$D8</f>
        <v>W</v>
      </c>
      <c r="AS8" s="56" t="str">
        <f>$E8</f>
        <v>Ć</v>
      </c>
      <c r="AT8" s="61" t="s">
        <v>31</v>
      </c>
      <c r="AU8" s="57" t="str">
        <f>$G8</f>
        <v>Zaj. Pr.</v>
      </c>
      <c r="AV8" s="57" t="str">
        <f>$H8</f>
        <v>Kon</v>
      </c>
      <c r="AW8" s="58" t="s">
        <v>26</v>
      </c>
      <c r="AX8" s="62" t="s">
        <v>27</v>
      </c>
      <c r="AY8" s="63"/>
      <c r="AZ8" s="63"/>
      <c r="BA8" s="8"/>
    </row>
    <row r="9" spans="1:110" s="69" customFormat="1" ht="25.5" customHeight="1">
      <c r="A9" s="65" t="s">
        <v>32</v>
      </c>
      <c r="B9" s="66" t="s">
        <v>33</v>
      </c>
      <c r="C9" s="67">
        <f t="shared" ref="C9:M9" si="0">SUM(C10:C11)</f>
        <v>36</v>
      </c>
      <c r="D9" s="67">
        <f t="shared" si="0"/>
        <v>36</v>
      </c>
      <c r="E9" s="67">
        <f t="shared" si="0"/>
        <v>0</v>
      </c>
      <c r="F9" s="67">
        <f t="shared" si="0"/>
        <v>0</v>
      </c>
      <c r="G9" s="67">
        <f t="shared" si="0"/>
        <v>0</v>
      </c>
      <c r="H9" s="67">
        <f t="shared" si="0"/>
        <v>0</v>
      </c>
      <c r="I9" s="67">
        <f t="shared" si="0"/>
        <v>36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0</v>
      </c>
      <c r="N9" s="68">
        <f>COUNTIF(N10:N11,"E")</f>
        <v>2</v>
      </c>
      <c r="O9" s="67">
        <f t="shared" ref="O9:T9" si="1">SUM(O10:O11)</f>
        <v>4</v>
      </c>
      <c r="P9" s="67">
        <f t="shared" si="1"/>
        <v>0</v>
      </c>
      <c r="Q9" s="67">
        <f t="shared" si="1"/>
        <v>0</v>
      </c>
      <c r="R9" s="67">
        <f t="shared" si="1"/>
        <v>0</v>
      </c>
      <c r="S9" s="67">
        <f t="shared" si="1"/>
        <v>0</v>
      </c>
      <c r="T9" s="67">
        <f t="shared" si="1"/>
        <v>0</v>
      </c>
      <c r="U9" s="68">
        <f>COUNTIF(U10:U11,"E")</f>
        <v>0</v>
      </c>
      <c r="V9" s="67">
        <f t="shared" ref="V9:AA9" si="2">SUM(V10:V11)</f>
        <v>0</v>
      </c>
      <c r="W9" s="67">
        <f t="shared" si="2"/>
        <v>0</v>
      </c>
      <c r="X9" s="67">
        <f t="shared" si="2"/>
        <v>0</v>
      </c>
      <c r="Y9" s="67">
        <f t="shared" si="2"/>
        <v>0</v>
      </c>
      <c r="Z9" s="67">
        <f t="shared" si="2"/>
        <v>0</v>
      </c>
      <c r="AA9" s="67">
        <f t="shared" si="2"/>
        <v>0</v>
      </c>
      <c r="AB9" s="68">
        <f>COUNTIF(AB10:AB11,"E")</f>
        <v>0</v>
      </c>
      <c r="AC9" s="67">
        <f t="shared" ref="AC9:AH9" si="3">SUM(AC10:AC11)</f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0</v>
      </c>
      <c r="AH9" s="67">
        <f t="shared" si="3"/>
        <v>0</v>
      </c>
      <c r="AI9" s="68">
        <f>COUNTIF(AI10:AI11,"E")</f>
        <v>0</v>
      </c>
      <c r="AJ9" s="67">
        <f t="shared" ref="AJ9:AO9" si="4">SUM(AJ10:AJ11)</f>
        <v>0</v>
      </c>
      <c r="AK9" s="67">
        <f t="shared" si="4"/>
        <v>0</v>
      </c>
      <c r="AL9" s="67">
        <f t="shared" si="4"/>
        <v>0</v>
      </c>
      <c r="AM9" s="67">
        <f t="shared" si="4"/>
        <v>0</v>
      </c>
      <c r="AN9" s="67">
        <f t="shared" si="4"/>
        <v>0</v>
      </c>
      <c r="AO9" s="67">
        <f t="shared" si="4"/>
        <v>0</v>
      </c>
      <c r="AP9" s="68">
        <f>COUNTIF(AP10:AP11,"E")</f>
        <v>0</v>
      </c>
      <c r="AQ9" s="67">
        <f t="shared" ref="AQ9:AV9" si="5">SUM(AQ10:AQ11)</f>
        <v>0</v>
      </c>
      <c r="AR9" s="67">
        <f t="shared" si="5"/>
        <v>0</v>
      </c>
      <c r="AS9" s="67">
        <f t="shared" si="5"/>
        <v>0</v>
      </c>
      <c r="AT9" s="67">
        <f t="shared" si="5"/>
        <v>0</v>
      </c>
      <c r="AU9" s="67">
        <f t="shared" si="5"/>
        <v>0</v>
      </c>
      <c r="AV9" s="67">
        <f t="shared" si="5"/>
        <v>0</v>
      </c>
      <c r="AW9" s="68">
        <f>COUNTIF(AW10:AW11,"E")</f>
        <v>0</v>
      </c>
      <c r="AX9" s="67">
        <f>SUM(AX10:AX11)</f>
        <v>0</v>
      </c>
      <c r="AY9" s="5"/>
      <c r="AZ9" s="5"/>
      <c r="BA9" s="8"/>
      <c r="BC9" s="64"/>
      <c r="BD9" s="64"/>
      <c r="BE9" s="64"/>
      <c r="DF9" s="64"/>
    </row>
    <row r="10" spans="1:110" s="72" customFormat="1">
      <c r="A10" s="70" t="s">
        <v>34</v>
      </c>
      <c r="B10" s="182" t="s">
        <v>35</v>
      </c>
      <c r="C10" s="183">
        <f t="shared" ref="C10:C21" si="6">D10+E10+F10+G10+H10</f>
        <v>18</v>
      </c>
      <c r="D10" s="184">
        <f t="shared" ref="D10:H21" si="7">SUM(I10+P10+W10+AD10+AK10+AR10)</f>
        <v>18</v>
      </c>
      <c r="E10" s="185">
        <f t="shared" si="7"/>
        <v>0</v>
      </c>
      <c r="F10" s="185">
        <f t="shared" si="7"/>
        <v>0</v>
      </c>
      <c r="G10" s="185">
        <f t="shared" si="7"/>
        <v>0</v>
      </c>
      <c r="H10" s="185">
        <f t="shared" si="7"/>
        <v>0</v>
      </c>
      <c r="I10" s="186">
        <v>18</v>
      </c>
      <c r="J10" s="187"/>
      <c r="K10" s="187"/>
      <c r="L10" s="187"/>
      <c r="M10" s="187"/>
      <c r="N10" s="188" t="s">
        <v>36</v>
      </c>
      <c r="O10" s="189">
        <v>2</v>
      </c>
      <c r="P10" s="186"/>
      <c r="Q10" s="187"/>
      <c r="R10" s="187"/>
      <c r="S10" s="187"/>
      <c r="T10" s="187"/>
      <c r="U10" s="188"/>
      <c r="V10" s="190"/>
      <c r="W10" s="186"/>
      <c r="X10" s="187"/>
      <c r="Y10" s="187"/>
      <c r="Z10" s="187"/>
      <c r="AA10" s="187"/>
      <c r="AB10" s="188"/>
      <c r="AC10" s="190"/>
      <c r="AD10" s="186"/>
      <c r="AE10" s="187"/>
      <c r="AF10" s="187"/>
      <c r="AG10" s="187"/>
      <c r="AH10" s="187"/>
      <c r="AI10" s="188"/>
      <c r="AJ10" s="190"/>
      <c r="AK10" s="186"/>
      <c r="AL10" s="187"/>
      <c r="AM10" s="187"/>
      <c r="AN10" s="187"/>
      <c r="AO10" s="187"/>
      <c r="AP10" s="188"/>
      <c r="AQ10" s="191"/>
      <c r="AR10" s="186"/>
      <c r="AS10" s="187"/>
      <c r="AT10" s="187"/>
      <c r="AU10" s="187"/>
      <c r="AV10" s="187"/>
      <c r="AW10" s="188"/>
      <c r="AX10" s="192"/>
      <c r="AY10" s="71"/>
      <c r="AZ10" s="71"/>
      <c r="BA10" s="69"/>
      <c r="DF10" s="64"/>
    </row>
    <row r="11" spans="1:110" s="72" customFormat="1" ht="24">
      <c r="A11" s="70" t="s">
        <v>37</v>
      </c>
      <c r="B11" s="182" t="s">
        <v>38</v>
      </c>
      <c r="C11" s="183">
        <f t="shared" si="6"/>
        <v>18</v>
      </c>
      <c r="D11" s="184">
        <f t="shared" si="7"/>
        <v>18</v>
      </c>
      <c r="E11" s="185">
        <f t="shared" si="7"/>
        <v>0</v>
      </c>
      <c r="F11" s="185">
        <f t="shared" si="7"/>
        <v>0</v>
      </c>
      <c r="G11" s="185">
        <f t="shared" si="7"/>
        <v>0</v>
      </c>
      <c r="H11" s="185">
        <f t="shared" si="7"/>
        <v>0</v>
      </c>
      <c r="I11" s="186">
        <v>18</v>
      </c>
      <c r="J11" s="187"/>
      <c r="K11" s="187"/>
      <c r="L11" s="187"/>
      <c r="M11" s="187"/>
      <c r="N11" s="188" t="s">
        <v>36</v>
      </c>
      <c r="O11" s="191">
        <v>2</v>
      </c>
      <c r="P11" s="186"/>
      <c r="Q11" s="187"/>
      <c r="R11" s="187"/>
      <c r="S11" s="187"/>
      <c r="T11" s="187"/>
      <c r="U11" s="188"/>
      <c r="V11" s="191"/>
      <c r="W11" s="193"/>
      <c r="X11" s="194"/>
      <c r="Y11" s="187"/>
      <c r="Z11" s="187"/>
      <c r="AA11" s="187"/>
      <c r="AB11" s="188"/>
      <c r="AC11" s="191"/>
      <c r="AD11" s="186"/>
      <c r="AE11" s="187"/>
      <c r="AF11" s="187"/>
      <c r="AG11" s="187"/>
      <c r="AH11" s="187"/>
      <c r="AI11" s="188"/>
      <c r="AJ11" s="191"/>
      <c r="AK11" s="186"/>
      <c r="AL11" s="187"/>
      <c r="AM11" s="187"/>
      <c r="AN11" s="187"/>
      <c r="AO11" s="187"/>
      <c r="AP11" s="188"/>
      <c r="AQ11" s="191"/>
      <c r="AR11" s="186"/>
      <c r="AS11" s="187"/>
      <c r="AT11" s="187"/>
      <c r="AU11" s="187"/>
      <c r="AV11" s="187"/>
      <c r="AW11" s="188"/>
      <c r="AX11" s="192"/>
      <c r="AY11" s="71"/>
      <c r="AZ11" s="71"/>
      <c r="BA11" s="69"/>
      <c r="BD11" s="69"/>
      <c r="DF11" s="64"/>
    </row>
    <row r="12" spans="1:110" s="72" customFormat="1">
      <c r="A12" s="73" t="s">
        <v>39</v>
      </c>
      <c r="B12" s="195" t="s">
        <v>40</v>
      </c>
      <c r="C12" s="196">
        <f t="shared" ref="C12:H12" si="8">SUM(C13:C17)</f>
        <v>102</v>
      </c>
      <c r="D12" s="196">
        <f t="shared" si="8"/>
        <v>66</v>
      </c>
      <c r="E12" s="196">
        <f t="shared" si="8"/>
        <v>0</v>
      </c>
      <c r="F12" s="196">
        <f t="shared" si="8"/>
        <v>0</v>
      </c>
      <c r="G12" s="196">
        <f t="shared" si="8"/>
        <v>0</v>
      </c>
      <c r="H12" s="196">
        <f t="shared" si="8"/>
        <v>36</v>
      </c>
      <c r="I12" s="196">
        <f>SUM(I13:I17)</f>
        <v>30</v>
      </c>
      <c r="J12" s="196">
        <f>SUM(J13:J17)</f>
        <v>0</v>
      </c>
      <c r="K12" s="196">
        <f>SUM(K13:K17)</f>
        <v>0</v>
      </c>
      <c r="L12" s="196">
        <f>SUM(L13:L17)</f>
        <v>0</v>
      </c>
      <c r="M12" s="196">
        <f>SUM(M13:M17)</f>
        <v>0</v>
      </c>
      <c r="N12" s="197">
        <f>COUNTIF(N13:N17,"E")</f>
        <v>1</v>
      </c>
      <c r="O12" s="198">
        <f t="shared" ref="O12:T12" si="9">SUM(O13:O17)</f>
        <v>3</v>
      </c>
      <c r="P12" s="196">
        <f t="shared" si="9"/>
        <v>18</v>
      </c>
      <c r="Q12" s="196">
        <f t="shared" si="9"/>
        <v>0</v>
      </c>
      <c r="R12" s="196">
        <f t="shared" si="9"/>
        <v>0</v>
      </c>
      <c r="S12" s="196">
        <f t="shared" si="9"/>
        <v>0</v>
      </c>
      <c r="T12" s="196">
        <f t="shared" si="9"/>
        <v>0</v>
      </c>
      <c r="U12" s="197">
        <f>COUNTIF(U13:U17,"E")</f>
        <v>1</v>
      </c>
      <c r="V12" s="198">
        <f t="shared" ref="V12:AA12" si="10">SUM(V13:V17)</f>
        <v>3</v>
      </c>
      <c r="W12" s="196">
        <f t="shared" si="10"/>
        <v>18</v>
      </c>
      <c r="X12" s="196">
        <f t="shared" si="10"/>
        <v>0</v>
      </c>
      <c r="Y12" s="196">
        <f t="shared" si="10"/>
        <v>0</v>
      </c>
      <c r="Z12" s="196">
        <f t="shared" si="10"/>
        <v>0</v>
      </c>
      <c r="AA12" s="196">
        <f t="shared" si="10"/>
        <v>36</v>
      </c>
      <c r="AB12" s="197">
        <f>COUNTIF(AB13:AB17,"E")</f>
        <v>1</v>
      </c>
      <c r="AC12" s="198">
        <f t="shared" ref="AC12:AH12" si="11">SUM(AC13:AC17)</f>
        <v>9</v>
      </c>
      <c r="AD12" s="196">
        <f t="shared" si="11"/>
        <v>0</v>
      </c>
      <c r="AE12" s="196">
        <f t="shared" si="11"/>
        <v>0</v>
      </c>
      <c r="AF12" s="196">
        <f t="shared" si="11"/>
        <v>0</v>
      </c>
      <c r="AG12" s="196">
        <f t="shared" si="11"/>
        <v>0</v>
      </c>
      <c r="AH12" s="196">
        <f t="shared" si="11"/>
        <v>0</v>
      </c>
      <c r="AI12" s="197">
        <f>COUNTIF(AI13:AI17,"E")</f>
        <v>0</v>
      </c>
      <c r="AJ12" s="198">
        <f t="shared" ref="AJ12:AO12" si="12">SUM(AJ13:AJ17)</f>
        <v>0</v>
      </c>
      <c r="AK12" s="196">
        <f t="shared" si="12"/>
        <v>0</v>
      </c>
      <c r="AL12" s="196">
        <f t="shared" si="12"/>
        <v>0</v>
      </c>
      <c r="AM12" s="196">
        <f t="shared" si="12"/>
        <v>0</v>
      </c>
      <c r="AN12" s="196">
        <f t="shared" si="12"/>
        <v>0</v>
      </c>
      <c r="AO12" s="196">
        <f t="shared" si="12"/>
        <v>0</v>
      </c>
      <c r="AP12" s="197">
        <f>COUNTIF(AP13:AP17,"E")</f>
        <v>0</v>
      </c>
      <c r="AQ12" s="198">
        <f t="shared" ref="AQ12:AV12" si="13">SUM(AQ13:AQ17)</f>
        <v>0</v>
      </c>
      <c r="AR12" s="196">
        <f t="shared" si="13"/>
        <v>0</v>
      </c>
      <c r="AS12" s="196">
        <f t="shared" si="13"/>
        <v>0</v>
      </c>
      <c r="AT12" s="196">
        <f t="shared" si="13"/>
        <v>0</v>
      </c>
      <c r="AU12" s="196">
        <f t="shared" si="13"/>
        <v>0</v>
      </c>
      <c r="AV12" s="196">
        <f t="shared" si="13"/>
        <v>0</v>
      </c>
      <c r="AW12" s="197">
        <f>COUNTIF(AW13:AW17,"E")</f>
        <v>0</v>
      </c>
      <c r="AX12" s="198">
        <f>SUM(AX13:AX17)</f>
        <v>0</v>
      </c>
      <c r="AY12" s="71"/>
      <c r="AZ12" s="71"/>
      <c r="BA12" s="69"/>
      <c r="BD12" s="69"/>
      <c r="DF12" s="64"/>
    </row>
    <row r="13" spans="1:110" s="76" customFormat="1">
      <c r="A13" s="74" t="s">
        <v>41</v>
      </c>
      <c r="B13" s="182" t="s">
        <v>42</v>
      </c>
      <c r="C13" s="183">
        <f t="shared" si="6"/>
        <v>30</v>
      </c>
      <c r="D13" s="184">
        <f t="shared" si="7"/>
        <v>30</v>
      </c>
      <c r="E13" s="185">
        <f t="shared" si="7"/>
        <v>0</v>
      </c>
      <c r="F13" s="185">
        <f t="shared" si="7"/>
        <v>0</v>
      </c>
      <c r="G13" s="185">
        <f t="shared" si="7"/>
        <v>0</v>
      </c>
      <c r="H13" s="185">
        <f t="shared" si="7"/>
        <v>0</v>
      </c>
      <c r="I13" s="186">
        <v>30</v>
      </c>
      <c r="J13" s="187"/>
      <c r="K13" s="187"/>
      <c r="L13" s="187"/>
      <c r="M13" s="187"/>
      <c r="N13" s="188" t="s">
        <v>36</v>
      </c>
      <c r="O13" s="190">
        <v>3</v>
      </c>
      <c r="P13" s="186"/>
      <c r="Q13" s="187"/>
      <c r="R13" s="187"/>
      <c r="S13" s="187"/>
      <c r="T13" s="187"/>
      <c r="U13" s="188"/>
      <c r="V13" s="191"/>
      <c r="W13" s="186"/>
      <c r="X13" s="187"/>
      <c r="Y13" s="187"/>
      <c r="Z13" s="187"/>
      <c r="AA13" s="187"/>
      <c r="AB13" s="188"/>
      <c r="AC13" s="191"/>
      <c r="AD13" s="186"/>
      <c r="AE13" s="187"/>
      <c r="AF13" s="187"/>
      <c r="AG13" s="187"/>
      <c r="AH13" s="187"/>
      <c r="AI13" s="188"/>
      <c r="AJ13" s="191"/>
      <c r="AK13" s="186"/>
      <c r="AL13" s="187"/>
      <c r="AM13" s="187"/>
      <c r="AN13" s="187"/>
      <c r="AO13" s="187"/>
      <c r="AP13" s="188"/>
      <c r="AQ13" s="191"/>
      <c r="AR13" s="186"/>
      <c r="AS13" s="187"/>
      <c r="AT13" s="187"/>
      <c r="AU13" s="187"/>
      <c r="AV13" s="187"/>
      <c r="AW13" s="188"/>
      <c r="AX13" s="192"/>
      <c r="AY13" s="75"/>
      <c r="AZ13" s="75"/>
      <c r="DF13" s="77"/>
    </row>
    <row r="14" spans="1:110" s="72" customFormat="1">
      <c r="A14" s="70" t="s">
        <v>43</v>
      </c>
      <c r="B14" s="182" t="s">
        <v>44</v>
      </c>
      <c r="C14" s="183">
        <f t="shared" si="6"/>
        <v>18</v>
      </c>
      <c r="D14" s="184">
        <f t="shared" si="7"/>
        <v>18</v>
      </c>
      <c r="E14" s="185">
        <f t="shared" si="7"/>
        <v>0</v>
      </c>
      <c r="F14" s="185">
        <f t="shared" si="7"/>
        <v>0</v>
      </c>
      <c r="G14" s="185">
        <f t="shared" si="7"/>
        <v>0</v>
      </c>
      <c r="H14" s="185">
        <f t="shared" si="7"/>
        <v>0</v>
      </c>
      <c r="I14" s="186"/>
      <c r="J14" s="187"/>
      <c r="K14" s="187"/>
      <c r="L14" s="187"/>
      <c r="M14" s="187"/>
      <c r="N14" s="188"/>
      <c r="O14" s="190"/>
      <c r="P14" s="186">
        <v>18</v>
      </c>
      <c r="Q14" s="187"/>
      <c r="R14" s="187"/>
      <c r="S14" s="187"/>
      <c r="T14" s="187"/>
      <c r="U14" s="188" t="s">
        <v>36</v>
      </c>
      <c r="V14" s="191">
        <v>3</v>
      </c>
      <c r="W14" s="186"/>
      <c r="X14" s="187"/>
      <c r="Y14" s="187"/>
      <c r="Z14" s="187"/>
      <c r="AA14" s="187"/>
      <c r="AB14" s="188"/>
      <c r="AC14" s="191"/>
      <c r="AD14" s="186"/>
      <c r="AE14" s="187"/>
      <c r="AF14" s="187"/>
      <c r="AG14" s="187"/>
      <c r="AH14" s="187"/>
      <c r="AI14" s="188"/>
      <c r="AJ14" s="191"/>
      <c r="AK14" s="186"/>
      <c r="AL14" s="187"/>
      <c r="AM14" s="187"/>
      <c r="AN14" s="187"/>
      <c r="AO14" s="187"/>
      <c r="AP14" s="188"/>
      <c r="AQ14" s="191"/>
      <c r="AR14" s="186"/>
      <c r="AS14" s="187"/>
      <c r="AT14" s="187"/>
      <c r="AU14" s="187"/>
      <c r="AV14" s="187"/>
      <c r="AW14" s="188"/>
      <c r="AX14" s="192"/>
      <c r="AY14" s="71"/>
      <c r="AZ14" s="71"/>
      <c r="BA14" s="69"/>
      <c r="BD14" s="69"/>
      <c r="DF14" s="64"/>
    </row>
    <row r="15" spans="1:110" s="72" customFormat="1">
      <c r="A15" s="70" t="s">
        <v>45</v>
      </c>
      <c r="B15" s="182" t="s">
        <v>46</v>
      </c>
      <c r="C15" s="183">
        <f t="shared" si="6"/>
        <v>18</v>
      </c>
      <c r="D15" s="184">
        <f t="shared" si="7"/>
        <v>18</v>
      </c>
      <c r="E15" s="185">
        <f t="shared" si="7"/>
        <v>0</v>
      </c>
      <c r="F15" s="185">
        <f t="shared" si="7"/>
        <v>0</v>
      </c>
      <c r="G15" s="185">
        <f t="shared" si="7"/>
        <v>0</v>
      </c>
      <c r="H15" s="185">
        <f t="shared" si="7"/>
        <v>0</v>
      </c>
      <c r="I15" s="186"/>
      <c r="J15" s="187"/>
      <c r="K15" s="187"/>
      <c r="L15" s="187"/>
      <c r="M15" s="187"/>
      <c r="N15" s="188"/>
      <c r="O15" s="190"/>
      <c r="P15" s="186"/>
      <c r="Q15" s="187"/>
      <c r="R15" s="187"/>
      <c r="S15" s="187"/>
      <c r="T15" s="187"/>
      <c r="U15" s="188"/>
      <c r="V15" s="191"/>
      <c r="W15" s="186">
        <v>18</v>
      </c>
      <c r="X15" s="187"/>
      <c r="Y15" s="187"/>
      <c r="Z15" s="187"/>
      <c r="AA15" s="187"/>
      <c r="AB15" s="188" t="s">
        <v>36</v>
      </c>
      <c r="AC15" s="191">
        <v>3</v>
      </c>
      <c r="AD15" s="186"/>
      <c r="AE15" s="187"/>
      <c r="AF15" s="187"/>
      <c r="AG15" s="187"/>
      <c r="AH15" s="187"/>
      <c r="AI15" s="188"/>
      <c r="AJ15" s="191"/>
      <c r="AK15" s="186"/>
      <c r="AL15" s="187"/>
      <c r="AM15" s="187"/>
      <c r="AN15" s="187"/>
      <c r="AO15" s="187"/>
      <c r="AP15" s="188"/>
      <c r="AQ15" s="191"/>
      <c r="AR15" s="186"/>
      <c r="AS15" s="187"/>
      <c r="AT15" s="187"/>
      <c r="AU15" s="187"/>
      <c r="AV15" s="187"/>
      <c r="AW15" s="188"/>
      <c r="AX15" s="192"/>
      <c r="AY15" s="71"/>
      <c r="AZ15" s="71"/>
      <c r="BA15" s="69"/>
      <c r="BD15" s="69"/>
      <c r="DF15" s="64"/>
    </row>
    <row r="16" spans="1:110" s="72" customFormat="1">
      <c r="A16" s="70" t="s">
        <v>47</v>
      </c>
      <c r="B16" s="182" t="s">
        <v>48</v>
      </c>
      <c r="C16" s="183">
        <f t="shared" si="6"/>
        <v>18</v>
      </c>
      <c r="D16" s="184">
        <f t="shared" si="7"/>
        <v>0</v>
      </c>
      <c r="E16" s="185">
        <f t="shared" si="7"/>
        <v>0</v>
      </c>
      <c r="F16" s="185">
        <f t="shared" si="7"/>
        <v>0</v>
      </c>
      <c r="G16" s="185">
        <f t="shared" si="7"/>
        <v>0</v>
      </c>
      <c r="H16" s="185">
        <f t="shared" si="7"/>
        <v>18</v>
      </c>
      <c r="I16" s="186"/>
      <c r="J16" s="187"/>
      <c r="K16" s="187"/>
      <c r="L16" s="187"/>
      <c r="M16" s="187"/>
      <c r="N16" s="188"/>
      <c r="O16" s="190"/>
      <c r="P16" s="186"/>
      <c r="Q16" s="187"/>
      <c r="R16" s="187"/>
      <c r="S16" s="187"/>
      <c r="T16" s="187"/>
      <c r="U16" s="188"/>
      <c r="V16" s="191"/>
      <c r="W16" s="186"/>
      <c r="X16" s="187"/>
      <c r="Y16" s="187"/>
      <c r="Z16" s="187"/>
      <c r="AA16" s="187">
        <v>18</v>
      </c>
      <c r="AB16" s="188" t="s">
        <v>49</v>
      </c>
      <c r="AC16" s="191">
        <v>3</v>
      </c>
      <c r="AD16" s="186"/>
      <c r="AE16" s="187"/>
      <c r="AF16" s="187"/>
      <c r="AG16" s="187"/>
      <c r="AH16" s="187"/>
      <c r="AI16" s="188"/>
      <c r="AJ16" s="191"/>
      <c r="AK16" s="186"/>
      <c r="AL16" s="187"/>
      <c r="AM16" s="187"/>
      <c r="AN16" s="187"/>
      <c r="AO16" s="187"/>
      <c r="AP16" s="188"/>
      <c r="AQ16" s="191"/>
      <c r="AR16" s="186"/>
      <c r="AS16" s="187"/>
      <c r="AT16" s="187"/>
      <c r="AU16" s="187"/>
      <c r="AV16" s="187"/>
      <c r="AW16" s="188"/>
      <c r="AX16" s="192"/>
      <c r="AY16" s="71"/>
      <c r="AZ16" s="71"/>
      <c r="BA16" s="69"/>
      <c r="BD16" s="69"/>
      <c r="DF16" s="64"/>
    </row>
    <row r="17" spans="1:110" s="76" customFormat="1">
      <c r="A17" s="74" t="s">
        <v>156</v>
      </c>
      <c r="B17" s="182" t="s">
        <v>50</v>
      </c>
      <c r="C17" s="183">
        <f t="shared" si="6"/>
        <v>18</v>
      </c>
      <c r="D17" s="184">
        <f t="shared" si="7"/>
        <v>0</v>
      </c>
      <c r="E17" s="185">
        <f t="shared" si="7"/>
        <v>0</v>
      </c>
      <c r="F17" s="185">
        <f t="shared" si="7"/>
        <v>0</v>
      </c>
      <c r="G17" s="185">
        <f t="shared" si="7"/>
        <v>0</v>
      </c>
      <c r="H17" s="185">
        <f t="shared" si="7"/>
        <v>18</v>
      </c>
      <c r="I17" s="186"/>
      <c r="J17" s="187"/>
      <c r="K17" s="187"/>
      <c r="L17" s="187"/>
      <c r="M17" s="187"/>
      <c r="N17" s="188"/>
      <c r="O17" s="190"/>
      <c r="P17" s="186"/>
      <c r="Q17" s="187"/>
      <c r="R17" s="187"/>
      <c r="S17" s="187"/>
      <c r="T17" s="187"/>
      <c r="U17" s="188"/>
      <c r="V17" s="191"/>
      <c r="W17" s="186"/>
      <c r="X17" s="187"/>
      <c r="Y17" s="187"/>
      <c r="Z17" s="187"/>
      <c r="AA17" s="187">
        <v>18</v>
      </c>
      <c r="AB17" s="188" t="s">
        <v>49</v>
      </c>
      <c r="AC17" s="191">
        <v>3</v>
      </c>
      <c r="AD17" s="186"/>
      <c r="AE17" s="187"/>
      <c r="AF17" s="187"/>
      <c r="AG17" s="187"/>
      <c r="AH17" s="187"/>
      <c r="AI17" s="188"/>
      <c r="AJ17" s="191"/>
      <c r="AK17" s="186"/>
      <c r="AL17" s="187"/>
      <c r="AM17" s="187"/>
      <c r="AN17" s="187"/>
      <c r="AO17" s="187"/>
      <c r="AP17" s="188"/>
      <c r="AQ17" s="191"/>
      <c r="AR17" s="186"/>
      <c r="AS17" s="187"/>
      <c r="AT17" s="187"/>
      <c r="AU17" s="187"/>
      <c r="AV17" s="187"/>
      <c r="AW17" s="188"/>
      <c r="AX17" s="192"/>
      <c r="AY17" s="75"/>
      <c r="AZ17" s="75"/>
      <c r="DF17" s="77"/>
    </row>
    <row r="18" spans="1:110" s="72" customFormat="1">
      <c r="A18" s="73" t="s">
        <v>51</v>
      </c>
      <c r="B18" s="199" t="s">
        <v>52</v>
      </c>
      <c r="C18" s="200">
        <f t="shared" ref="C18:M18" si="14">SUM(C19:C21)</f>
        <v>51</v>
      </c>
      <c r="D18" s="200">
        <f t="shared" si="14"/>
        <v>18</v>
      </c>
      <c r="E18" s="200">
        <f t="shared" si="14"/>
        <v>0</v>
      </c>
      <c r="F18" s="200">
        <f t="shared" si="14"/>
        <v>0</v>
      </c>
      <c r="G18" s="200">
        <f t="shared" si="14"/>
        <v>0</v>
      </c>
      <c r="H18" s="200">
        <f t="shared" si="14"/>
        <v>33</v>
      </c>
      <c r="I18" s="200">
        <f t="shared" si="14"/>
        <v>18</v>
      </c>
      <c r="J18" s="200">
        <f t="shared" si="14"/>
        <v>0</v>
      </c>
      <c r="K18" s="200">
        <f t="shared" si="14"/>
        <v>0</v>
      </c>
      <c r="L18" s="200">
        <f t="shared" si="14"/>
        <v>0</v>
      </c>
      <c r="M18" s="200">
        <f t="shared" si="14"/>
        <v>0</v>
      </c>
      <c r="N18" s="197">
        <f>COUNTIF(N19:N21,"E")</f>
        <v>1</v>
      </c>
      <c r="O18" s="200">
        <f t="shared" ref="O18:T18" si="15">SUM(O19:O21)</f>
        <v>3</v>
      </c>
      <c r="P18" s="200">
        <f t="shared" si="15"/>
        <v>0</v>
      </c>
      <c r="Q18" s="200">
        <f t="shared" si="15"/>
        <v>0</v>
      </c>
      <c r="R18" s="200">
        <f t="shared" si="15"/>
        <v>0</v>
      </c>
      <c r="S18" s="200">
        <f t="shared" si="15"/>
        <v>0</v>
      </c>
      <c r="T18" s="200">
        <f t="shared" si="15"/>
        <v>33</v>
      </c>
      <c r="U18" s="197">
        <f>COUNTIF(U19:U21,"E")</f>
        <v>0</v>
      </c>
      <c r="V18" s="200">
        <f t="shared" ref="V18:AA18" si="16">SUM(V19:V21)</f>
        <v>6</v>
      </c>
      <c r="W18" s="200">
        <f t="shared" si="16"/>
        <v>0</v>
      </c>
      <c r="X18" s="200">
        <f t="shared" si="16"/>
        <v>0</v>
      </c>
      <c r="Y18" s="200">
        <f t="shared" si="16"/>
        <v>0</v>
      </c>
      <c r="Z18" s="200">
        <f t="shared" si="16"/>
        <v>0</v>
      </c>
      <c r="AA18" s="200">
        <f t="shared" si="16"/>
        <v>0</v>
      </c>
      <c r="AB18" s="197">
        <f>COUNTIF(AB19:AB21,"E")</f>
        <v>0</v>
      </c>
      <c r="AC18" s="200">
        <f t="shared" ref="AC18:AH18" si="17">SUM(AC19:AC21)</f>
        <v>0</v>
      </c>
      <c r="AD18" s="200">
        <f t="shared" si="17"/>
        <v>0</v>
      </c>
      <c r="AE18" s="200">
        <f t="shared" si="17"/>
        <v>0</v>
      </c>
      <c r="AF18" s="200">
        <f t="shared" si="17"/>
        <v>0</v>
      </c>
      <c r="AG18" s="200">
        <f t="shared" si="17"/>
        <v>0</v>
      </c>
      <c r="AH18" s="200">
        <f t="shared" si="17"/>
        <v>0</v>
      </c>
      <c r="AI18" s="197">
        <f>COUNTIF(AI19:AI21,"E")</f>
        <v>0</v>
      </c>
      <c r="AJ18" s="200">
        <f t="shared" ref="AJ18:AO18" si="18">SUM(AJ19:AJ21)</f>
        <v>0</v>
      </c>
      <c r="AK18" s="200">
        <f t="shared" si="18"/>
        <v>0</v>
      </c>
      <c r="AL18" s="200">
        <f t="shared" si="18"/>
        <v>0</v>
      </c>
      <c r="AM18" s="200">
        <f t="shared" si="18"/>
        <v>0</v>
      </c>
      <c r="AN18" s="200">
        <f t="shared" si="18"/>
        <v>0</v>
      </c>
      <c r="AO18" s="200">
        <f t="shared" si="18"/>
        <v>0</v>
      </c>
      <c r="AP18" s="197">
        <f>COUNTIF(AP19:AP21,"E")</f>
        <v>0</v>
      </c>
      <c r="AQ18" s="200">
        <f t="shared" ref="AQ18:AV18" si="19">SUM(AQ19:AQ21)</f>
        <v>0</v>
      </c>
      <c r="AR18" s="200">
        <f t="shared" si="19"/>
        <v>0</v>
      </c>
      <c r="AS18" s="200">
        <f t="shared" si="19"/>
        <v>0</v>
      </c>
      <c r="AT18" s="200">
        <f t="shared" si="19"/>
        <v>0</v>
      </c>
      <c r="AU18" s="200">
        <f t="shared" si="19"/>
        <v>0</v>
      </c>
      <c r="AV18" s="200">
        <f t="shared" si="19"/>
        <v>0</v>
      </c>
      <c r="AW18" s="197">
        <f>COUNTIF(AW19:AW21,"E")</f>
        <v>0</v>
      </c>
      <c r="AX18" s="200">
        <f>SUM(AX19:AX21)</f>
        <v>0</v>
      </c>
      <c r="AY18" s="71"/>
      <c r="AZ18" s="71"/>
      <c r="BA18" s="69"/>
      <c r="BD18" s="69"/>
      <c r="DF18" s="64"/>
    </row>
    <row r="19" spans="1:110" s="72" customFormat="1">
      <c r="A19" s="78" t="s">
        <v>53</v>
      </c>
      <c r="B19" s="182" t="s">
        <v>54</v>
      </c>
      <c r="C19" s="183">
        <f t="shared" si="6"/>
        <v>18</v>
      </c>
      <c r="D19" s="184">
        <f t="shared" si="7"/>
        <v>18</v>
      </c>
      <c r="E19" s="185">
        <f t="shared" si="7"/>
        <v>0</v>
      </c>
      <c r="F19" s="185">
        <f t="shared" si="7"/>
        <v>0</v>
      </c>
      <c r="G19" s="185">
        <f t="shared" si="7"/>
        <v>0</v>
      </c>
      <c r="H19" s="185">
        <f t="shared" si="7"/>
        <v>0</v>
      </c>
      <c r="I19" s="186">
        <v>18</v>
      </c>
      <c r="J19" s="187"/>
      <c r="K19" s="187"/>
      <c r="L19" s="187"/>
      <c r="M19" s="187"/>
      <c r="N19" s="188" t="s">
        <v>36</v>
      </c>
      <c r="O19" s="190">
        <v>3</v>
      </c>
      <c r="P19" s="186"/>
      <c r="Q19" s="187"/>
      <c r="R19" s="187"/>
      <c r="S19" s="187"/>
      <c r="T19" s="187"/>
      <c r="U19" s="188"/>
      <c r="V19" s="191"/>
      <c r="W19" s="186"/>
      <c r="X19" s="187"/>
      <c r="Y19" s="187"/>
      <c r="Z19" s="187"/>
      <c r="AA19" s="187"/>
      <c r="AB19" s="188"/>
      <c r="AC19" s="191"/>
      <c r="AD19" s="186"/>
      <c r="AE19" s="187"/>
      <c r="AF19" s="187"/>
      <c r="AG19" s="187"/>
      <c r="AH19" s="187"/>
      <c r="AI19" s="188"/>
      <c r="AJ19" s="191"/>
      <c r="AK19" s="186"/>
      <c r="AL19" s="187"/>
      <c r="AM19" s="187"/>
      <c r="AN19" s="187"/>
      <c r="AO19" s="187"/>
      <c r="AP19" s="188"/>
      <c r="AQ19" s="191"/>
      <c r="AR19" s="186"/>
      <c r="AS19" s="187"/>
      <c r="AT19" s="187"/>
      <c r="AU19" s="187"/>
      <c r="AV19" s="187"/>
      <c r="AW19" s="188"/>
      <c r="AX19" s="192"/>
      <c r="AY19" s="71"/>
      <c r="AZ19" s="71"/>
      <c r="BA19" s="69"/>
      <c r="BD19" s="69"/>
      <c r="DF19" s="64"/>
    </row>
    <row r="20" spans="1:110" s="72" customFormat="1">
      <c r="A20" s="78" t="s">
        <v>157</v>
      </c>
      <c r="B20" s="182" t="s">
        <v>55</v>
      </c>
      <c r="C20" s="183">
        <v>15</v>
      </c>
      <c r="D20" s="184">
        <v>0</v>
      </c>
      <c r="E20" s="185">
        <v>0</v>
      </c>
      <c r="F20" s="185">
        <v>0</v>
      </c>
      <c r="G20" s="185">
        <v>0</v>
      </c>
      <c r="H20" s="185">
        <v>15</v>
      </c>
      <c r="I20" s="186"/>
      <c r="J20" s="187"/>
      <c r="K20" s="187"/>
      <c r="L20" s="187"/>
      <c r="M20" s="187"/>
      <c r="N20" s="188"/>
      <c r="O20" s="190"/>
      <c r="P20" s="186"/>
      <c r="Q20" s="187"/>
      <c r="R20" s="187"/>
      <c r="S20" s="187"/>
      <c r="T20" s="187">
        <v>15</v>
      </c>
      <c r="U20" s="188" t="s">
        <v>49</v>
      </c>
      <c r="V20" s="191">
        <v>3</v>
      </c>
      <c r="W20" s="186"/>
      <c r="X20" s="187"/>
      <c r="Y20" s="187"/>
      <c r="Z20" s="187"/>
      <c r="AA20" s="187"/>
      <c r="AB20" s="188"/>
      <c r="AC20" s="191"/>
      <c r="AD20" s="186"/>
      <c r="AE20" s="187"/>
      <c r="AF20" s="187"/>
      <c r="AG20" s="187"/>
      <c r="AH20" s="187"/>
      <c r="AI20" s="188"/>
      <c r="AJ20" s="191"/>
      <c r="AK20" s="186"/>
      <c r="AL20" s="187"/>
      <c r="AM20" s="187"/>
      <c r="AN20" s="187"/>
      <c r="AO20" s="187"/>
      <c r="AP20" s="188"/>
      <c r="AQ20" s="191"/>
      <c r="AR20" s="186"/>
      <c r="AS20" s="187"/>
      <c r="AT20" s="187"/>
      <c r="AU20" s="187"/>
      <c r="AV20" s="187"/>
      <c r="AW20" s="188"/>
      <c r="AX20" s="192"/>
      <c r="AY20" s="71"/>
      <c r="AZ20" s="71"/>
      <c r="BA20" s="69"/>
      <c r="BD20" s="69"/>
      <c r="DF20" s="64"/>
    </row>
    <row r="21" spans="1:110" s="76" customFormat="1">
      <c r="A21" s="79" t="s">
        <v>56</v>
      </c>
      <c r="B21" s="182" t="s">
        <v>57</v>
      </c>
      <c r="C21" s="183">
        <f t="shared" si="6"/>
        <v>18</v>
      </c>
      <c r="D21" s="184">
        <f t="shared" si="7"/>
        <v>0</v>
      </c>
      <c r="E21" s="185">
        <f t="shared" si="7"/>
        <v>0</v>
      </c>
      <c r="F21" s="185">
        <f t="shared" si="7"/>
        <v>0</v>
      </c>
      <c r="G21" s="185">
        <f t="shared" si="7"/>
        <v>0</v>
      </c>
      <c r="H21" s="185">
        <f t="shared" si="7"/>
        <v>18</v>
      </c>
      <c r="I21" s="186"/>
      <c r="J21" s="187"/>
      <c r="K21" s="187"/>
      <c r="L21" s="187"/>
      <c r="M21" s="187"/>
      <c r="N21" s="188"/>
      <c r="O21" s="190"/>
      <c r="P21" s="186"/>
      <c r="Q21" s="187"/>
      <c r="R21" s="187"/>
      <c r="S21" s="187"/>
      <c r="T21" s="187">
        <v>18</v>
      </c>
      <c r="U21" s="188" t="s">
        <v>49</v>
      </c>
      <c r="V21" s="191">
        <v>3</v>
      </c>
      <c r="W21" s="186"/>
      <c r="X21" s="187"/>
      <c r="Y21" s="187"/>
      <c r="Z21" s="187"/>
      <c r="AA21" s="187"/>
      <c r="AB21" s="188"/>
      <c r="AC21" s="191"/>
      <c r="AD21" s="186"/>
      <c r="AE21" s="187"/>
      <c r="AF21" s="187"/>
      <c r="AG21" s="187"/>
      <c r="AH21" s="187"/>
      <c r="AI21" s="188"/>
      <c r="AJ21" s="191"/>
      <c r="AK21" s="186"/>
      <c r="AL21" s="187"/>
      <c r="AM21" s="187"/>
      <c r="AN21" s="187"/>
      <c r="AO21" s="187"/>
      <c r="AP21" s="188"/>
      <c r="AQ21" s="191"/>
      <c r="AR21" s="186"/>
      <c r="AS21" s="187"/>
      <c r="AT21" s="187"/>
      <c r="AU21" s="187"/>
      <c r="AV21" s="187"/>
      <c r="AW21" s="188"/>
      <c r="AX21" s="192"/>
      <c r="AY21" s="75"/>
      <c r="AZ21" s="75"/>
      <c r="BC21" s="80"/>
      <c r="BD21" s="80"/>
      <c r="BE21" s="80"/>
      <c r="DF21" s="77"/>
    </row>
    <row r="22" spans="1:110" s="69" customFormat="1" ht="12.75" customHeight="1">
      <c r="A22" s="65" t="s">
        <v>58</v>
      </c>
      <c r="B22" s="201" t="s">
        <v>59</v>
      </c>
      <c r="C22" s="196">
        <f t="shared" ref="C22:H22" si="20">SUM(C23:C30)</f>
        <v>149</v>
      </c>
      <c r="D22" s="196">
        <f t="shared" si="20"/>
        <v>12</v>
      </c>
      <c r="E22" s="196">
        <f t="shared" si="20"/>
        <v>81</v>
      </c>
      <c r="F22" s="196">
        <f t="shared" si="20"/>
        <v>12</v>
      </c>
      <c r="G22" s="196">
        <f t="shared" si="20"/>
        <v>0</v>
      </c>
      <c r="H22" s="196">
        <f t="shared" si="20"/>
        <v>44</v>
      </c>
      <c r="I22" s="202">
        <f>SUM(I23:I30)</f>
        <v>12</v>
      </c>
      <c r="J22" s="202">
        <f>SUM(J23:J30)</f>
        <v>27</v>
      </c>
      <c r="K22" s="202">
        <f>SUM(K23:K30)</f>
        <v>0</v>
      </c>
      <c r="L22" s="202">
        <f>SUM(L23:L30)</f>
        <v>0</v>
      </c>
      <c r="M22" s="202">
        <f>SUM(M23:M30)</f>
        <v>19</v>
      </c>
      <c r="N22" s="197">
        <f>COUNTIF(N23:N30,"E")</f>
        <v>1</v>
      </c>
      <c r="O22" s="198">
        <f t="shared" ref="O22:T22" si="21">SUM(O23:O30)</f>
        <v>7</v>
      </c>
      <c r="P22" s="202">
        <f t="shared" si="21"/>
        <v>0</v>
      </c>
      <c r="Q22" s="202">
        <f t="shared" si="21"/>
        <v>0</v>
      </c>
      <c r="R22" s="202">
        <f t="shared" si="21"/>
        <v>0</v>
      </c>
      <c r="S22" s="202">
        <f t="shared" si="21"/>
        <v>0</v>
      </c>
      <c r="T22" s="202">
        <f t="shared" si="21"/>
        <v>0</v>
      </c>
      <c r="U22" s="197">
        <f>COUNTIF(U23:U30,"E")</f>
        <v>0</v>
      </c>
      <c r="V22" s="198">
        <f t="shared" ref="V22:AA22" si="22">SUM(V23:V30)</f>
        <v>0</v>
      </c>
      <c r="W22" s="202">
        <f t="shared" si="22"/>
        <v>0</v>
      </c>
      <c r="X22" s="202">
        <f t="shared" si="22"/>
        <v>18</v>
      </c>
      <c r="Y22" s="202">
        <f t="shared" si="22"/>
        <v>6</v>
      </c>
      <c r="Z22" s="202">
        <f t="shared" si="22"/>
        <v>0</v>
      </c>
      <c r="AA22" s="202">
        <f t="shared" si="22"/>
        <v>0</v>
      </c>
      <c r="AB22" s="197">
        <f>COUNTIF(AB23:AB30,"E")</f>
        <v>0</v>
      </c>
      <c r="AC22" s="198">
        <f t="shared" ref="AC22:AH22" si="23">SUM(AC23:AC30)</f>
        <v>2</v>
      </c>
      <c r="AD22" s="202">
        <f t="shared" si="23"/>
        <v>0</v>
      </c>
      <c r="AE22" s="202">
        <f t="shared" si="23"/>
        <v>18</v>
      </c>
      <c r="AF22" s="202">
        <f t="shared" si="23"/>
        <v>6</v>
      </c>
      <c r="AG22" s="202">
        <f t="shared" si="23"/>
        <v>0</v>
      </c>
      <c r="AH22" s="202">
        <f t="shared" si="23"/>
        <v>15</v>
      </c>
      <c r="AI22" s="197">
        <f>COUNTIF(AI23:AI30,"E")</f>
        <v>0</v>
      </c>
      <c r="AJ22" s="198">
        <f t="shared" ref="AJ22:AO22" si="24">SUM(AJ23:AJ30)</f>
        <v>4</v>
      </c>
      <c r="AK22" s="202">
        <f t="shared" si="24"/>
        <v>0</v>
      </c>
      <c r="AL22" s="202">
        <f t="shared" si="24"/>
        <v>18</v>
      </c>
      <c r="AM22" s="202">
        <f t="shared" si="24"/>
        <v>0</v>
      </c>
      <c r="AN22" s="202">
        <f t="shared" si="24"/>
        <v>0</v>
      </c>
      <c r="AO22" s="202">
        <f t="shared" si="24"/>
        <v>0</v>
      </c>
      <c r="AP22" s="197">
        <f>COUNTIF(AP23:AP30,"E")</f>
        <v>0</v>
      </c>
      <c r="AQ22" s="198">
        <f t="shared" ref="AQ22:AV22" si="25">SUM(AQ23:AQ30)</f>
        <v>2</v>
      </c>
      <c r="AR22" s="202">
        <f t="shared" si="25"/>
        <v>0</v>
      </c>
      <c r="AS22" s="202">
        <f t="shared" si="25"/>
        <v>0</v>
      </c>
      <c r="AT22" s="202">
        <f t="shared" si="25"/>
        <v>0</v>
      </c>
      <c r="AU22" s="202">
        <f t="shared" si="25"/>
        <v>0</v>
      </c>
      <c r="AV22" s="202">
        <f t="shared" si="25"/>
        <v>10</v>
      </c>
      <c r="AW22" s="197">
        <f>COUNTIF(AW23:AW30,"E")</f>
        <v>0</v>
      </c>
      <c r="AX22" s="198">
        <f>SUM(AX23:AX30)</f>
        <v>1</v>
      </c>
      <c r="AY22" s="71"/>
      <c r="AZ22" s="71"/>
      <c r="BC22" s="81"/>
      <c r="BD22" s="81"/>
      <c r="BE22" s="81"/>
      <c r="DF22" s="64"/>
    </row>
    <row r="23" spans="1:110" s="72" customFormat="1">
      <c r="A23" s="78" t="s">
        <v>60</v>
      </c>
      <c r="B23" s="182" t="s">
        <v>61</v>
      </c>
      <c r="C23" s="183">
        <f t="shared" ref="C23:C30" si="26">D23+E23+F23+G23+H23</f>
        <v>6</v>
      </c>
      <c r="D23" s="184">
        <f t="shared" ref="D23:H30" si="27">SUM(I23+P23+W23+AD23+AK23+AR23)</f>
        <v>6</v>
      </c>
      <c r="E23" s="185">
        <f t="shared" si="27"/>
        <v>0</v>
      </c>
      <c r="F23" s="185">
        <f t="shared" si="27"/>
        <v>0</v>
      </c>
      <c r="G23" s="185">
        <f t="shared" si="27"/>
        <v>0</v>
      </c>
      <c r="H23" s="185">
        <f t="shared" si="27"/>
        <v>0</v>
      </c>
      <c r="I23" s="186">
        <v>6</v>
      </c>
      <c r="J23" s="187"/>
      <c r="K23" s="187"/>
      <c r="L23" s="187"/>
      <c r="M23" s="187"/>
      <c r="N23" s="188" t="s">
        <v>36</v>
      </c>
      <c r="O23" s="190">
        <v>1</v>
      </c>
      <c r="P23" s="186"/>
      <c r="Q23" s="187"/>
      <c r="R23" s="187"/>
      <c r="S23" s="187"/>
      <c r="T23" s="187"/>
      <c r="U23" s="188"/>
      <c r="V23" s="191"/>
      <c r="W23" s="186"/>
      <c r="X23" s="187"/>
      <c r="Y23" s="187"/>
      <c r="Z23" s="187"/>
      <c r="AA23" s="187"/>
      <c r="AB23" s="188"/>
      <c r="AC23" s="191"/>
      <c r="AD23" s="186"/>
      <c r="AE23" s="187"/>
      <c r="AF23" s="187"/>
      <c r="AG23" s="187"/>
      <c r="AH23" s="187"/>
      <c r="AI23" s="188"/>
      <c r="AJ23" s="191"/>
      <c r="AK23" s="186"/>
      <c r="AL23" s="187"/>
      <c r="AM23" s="187"/>
      <c r="AN23" s="187"/>
      <c r="AO23" s="187"/>
      <c r="AP23" s="188"/>
      <c r="AQ23" s="191"/>
      <c r="AR23" s="186"/>
      <c r="AS23" s="187"/>
      <c r="AT23" s="187"/>
      <c r="AU23" s="187"/>
      <c r="AV23" s="187"/>
      <c r="AW23" s="188"/>
      <c r="AX23" s="192"/>
      <c r="AY23" s="71"/>
      <c r="AZ23" s="71"/>
      <c r="BA23" s="69"/>
      <c r="BC23" s="81"/>
      <c r="BD23" s="81"/>
      <c r="BE23" s="81"/>
      <c r="DF23" s="64"/>
    </row>
    <row r="24" spans="1:110" s="76" customFormat="1">
      <c r="A24" s="79" t="s">
        <v>62</v>
      </c>
      <c r="B24" s="182" t="s">
        <v>63</v>
      </c>
      <c r="C24" s="183">
        <f t="shared" si="26"/>
        <v>18</v>
      </c>
      <c r="D24" s="184">
        <f t="shared" si="27"/>
        <v>6</v>
      </c>
      <c r="E24" s="185">
        <f t="shared" si="27"/>
        <v>12</v>
      </c>
      <c r="F24" s="185">
        <f t="shared" si="27"/>
        <v>0</v>
      </c>
      <c r="G24" s="185">
        <f t="shared" si="27"/>
        <v>0</v>
      </c>
      <c r="H24" s="185">
        <f t="shared" si="27"/>
        <v>0</v>
      </c>
      <c r="I24" s="186">
        <v>6</v>
      </c>
      <c r="J24" s="187">
        <v>12</v>
      </c>
      <c r="K24" s="187"/>
      <c r="L24" s="187"/>
      <c r="M24" s="187"/>
      <c r="N24" s="188" t="s">
        <v>49</v>
      </c>
      <c r="O24" s="190">
        <v>2</v>
      </c>
      <c r="P24" s="186"/>
      <c r="Q24" s="187"/>
      <c r="R24" s="187"/>
      <c r="S24" s="187"/>
      <c r="T24" s="187"/>
      <c r="U24" s="188"/>
      <c r="V24" s="191"/>
      <c r="W24" s="186"/>
      <c r="X24" s="187"/>
      <c r="Y24" s="187"/>
      <c r="Z24" s="187"/>
      <c r="AA24" s="187"/>
      <c r="AB24" s="188"/>
      <c r="AC24" s="191"/>
      <c r="AD24" s="186"/>
      <c r="AE24" s="187"/>
      <c r="AF24" s="187"/>
      <c r="AG24" s="187"/>
      <c r="AH24" s="187"/>
      <c r="AI24" s="188"/>
      <c r="AJ24" s="191"/>
      <c r="AK24" s="186"/>
      <c r="AL24" s="187"/>
      <c r="AM24" s="187"/>
      <c r="AN24" s="187"/>
      <c r="AO24" s="187"/>
      <c r="AP24" s="188"/>
      <c r="AQ24" s="191"/>
      <c r="AR24" s="186"/>
      <c r="AS24" s="187"/>
      <c r="AT24" s="187"/>
      <c r="AU24" s="187"/>
      <c r="AV24" s="187"/>
      <c r="AW24" s="188"/>
      <c r="AX24" s="192"/>
      <c r="AY24" s="75"/>
      <c r="AZ24" s="75"/>
      <c r="BC24" s="80"/>
      <c r="BD24" s="80"/>
      <c r="BE24" s="80"/>
      <c r="DF24" s="77"/>
    </row>
    <row r="25" spans="1:110" s="72" customFormat="1">
      <c r="A25" s="78" t="s">
        <v>64</v>
      </c>
      <c r="B25" s="182" t="s">
        <v>65</v>
      </c>
      <c r="C25" s="183">
        <f t="shared" si="26"/>
        <v>15</v>
      </c>
      <c r="D25" s="184">
        <f t="shared" si="27"/>
        <v>0</v>
      </c>
      <c r="E25" s="185">
        <f t="shared" si="27"/>
        <v>0</v>
      </c>
      <c r="F25" s="185">
        <f t="shared" si="27"/>
        <v>0</v>
      </c>
      <c r="G25" s="185">
        <f t="shared" si="27"/>
        <v>0</v>
      </c>
      <c r="H25" s="185">
        <f t="shared" si="27"/>
        <v>15</v>
      </c>
      <c r="I25" s="186"/>
      <c r="J25" s="187"/>
      <c r="K25" s="187"/>
      <c r="L25" s="187"/>
      <c r="M25" s="187"/>
      <c r="N25" s="188"/>
      <c r="O25" s="190"/>
      <c r="P25" s="186"/>
      <c r="Q25" s="187"/>
      <c r="R25" s="187"/>
      <c r="S25" s="187"/>
      <c r="T25" s="187"/>
      <c r="U25" s="188"/>
      <c r="V25" s="191"/>
      <c r="W25" s="186"/>
      <c r="X25" s="187"/>
      <c r="Y25" s="187"/>
      <c r="Z25" s="187"/>
      <c r="AA25" s="187"/>
      <c r="AB25" s="188"/>
      <c r="AC25" s="191"/>
      <c r="AD25" s="186"/>
      <c r="AE25" s="187"/>
      <c r="AF25" s="187"/>
      <c r="AG25" s="187"/>
      <c r="AH25" s="187">
        <v>15</v>
      </c>
      <c r="AI25" s="188" t="s">
        <v>49</v>
      </c>
      <c r="AJ25" s="191">
        <v>2</v>
      </c>
      <c r="AK25" s="186"/>
      <c r="AL25" s="187"/>
      <c r="AM25" s="187"/>
      <c r="AN25" s="187"/>
      <c r="AO25" s="187"/>
      <c r="AP25" s="188"/>
      <c r="AQ25" s="191"/>
      <c r="AR25" s="186"/>
      <c r="AS25" s="187"/>
      <c r="AT25" s="187"/>
      <c r="AU25" s="187"/>
      <c r="AV25" s="187"/>
      <c r="AW25" s="188"/>
      <c r="AX25" s="192"/>
      <c r="AY25" s="71"/>
      <c r="AZ25" s="71"/>
      <c r="BA25" s="69"/>
      <c r="BC25" s="81"/>
      <c r="BD25" s="81"/>
      <c r="BE25" s="81"/>
      <c r="DF25" s="64"/>
    </row>
    <row r="26" spans="1:110" s="76" customFormat="1">
      <c r="A26" s="79" t="s">
        <v>66</v>
      </c>
      <c r="B26" s="182" t="s">
        <v>67</v>
      </c>
      <c r="C26" s="183">
        <f t="shared" si="26"/>
        <v>21</v>
      </c>
      <c r="D26" s="184">
        <f t="shared" si="27"/>
        <v>0</v>
      </c>
      <c r="E26" s="185">
        <f t="shared" si="27"/>
        <v>15</v>
      </c>
      <c r="F26" s="185">
        <f t="shared" si="27"/>
        <v>0</v>
      </c>
      <c r="G26" s="185">
        <f t="shared" si="27"/>
        <v>0</v>
      </c>
      <c r="H26" s="185">
        <f t="shared" si="27"/>
        <v>6</v>
      </c>
      <c r="I26" s="193"/>
      <c r="J26" s="194">
        <v>15</v>
      </c>
      <c r="K26" s="187"/>
      <c r="L26" s="187"/>
      <c r="M26" s="187">
        <v>6</v>
      </c>
      <c r="N26" s="188" t="s">
        <v>49</v>
      </c>
      <c r="O26" s="190">
        <v>2</v>
      </c>
      <c r="P26" s="186"/>
      <c r="Q26" s="187"/>
      <c r="R26" s="187"/>
      <c r="S26" s="187"/>
      <c r="T26" s="187"/>
      <c r="U26" s="188"/>
      <c r="V26" s="191"/>
      <c r="W26" s="186"/>
      <c r="X26" s="187"/>
      <c r="Y26" s="187"/>
      <c r="Z26" s="187"/>
      <c r="AA26" s="187"/>
      <c r="AB26" s="188"/>
      <c r="AC26" s="191"/>
      <c r="AD26" s="186"/>
      <c r="AE26" s="187"/>
      <c r="AF26" s="187"/>
      <c r="AG26" s="187"/>
      <c r="AH26" s="187"/>
      <c r="AI26" s="188"/>
      <c r="AJ26" s="191"/>
      <c r="AK26" s="186"/>
      <c r="AL26" s="187"/>
      <c r="AM26" s="187"/>
      <c r="AN26" s="187"/>
      <c r="AO26" s="187"/>
      <c r="AP26" s="188"/>
      <c r="AQ26" s="191"/>
      <c r="AR26" s="186"/>
      <c r="AS26" s="187"/>
      <c r="AT26" s="187"/>
      <c r="AU26" s="187"/>
      <c r="AV26" s="187"/>
      <c r="AW26" s="188"/>
      <c r="AX26" s="192"/>
      <c r="AY26" s="75"/>
      <c r="AZ26" s="75"/>
      <c r="BC26" s="80"/>
      <c r="BD26" s="80"/>
      <c r="BE26" s="80"/>
      <c r="DF26" s="77"/>
    </row>
    <row r="27" spans="1:110" s="76" customFormat="1">
      <c r="A27" s="79" t="s">
        <v>158</v>
      </c>
      <c r="B27" s="182" t="s">
        <v>68</v>
      </c>
      <c r="C27" s="183">
        <v>10</v>
      </c>
      <c r="D27" s="184">
        <v>0</v>
      </c>
      <c r="E27" s="185">
        <v>0</v>
      </c>
      <c r="F27" s="185">
        <v>0</v>
      </c>
      <c r="G27" s="185">
        <v>0</v>
      </c>
      <c r="H27" s="185">
        <v>10</v>
      </c>
      <c r="I27" s="193"/>
      <c r="J27" s="194"/>
      <c r="K27" s="187"/>
      <c r="L27" s="187"/>
      <c r="M27" s="187"/>
      <c r="N27" s="188"/>
      <c r="O27" s="190"/>
      <c r="P27" s="186"/>
      <c r="Q27" s="187"/>
      <c r="R27" s="187"/>
      <c r="S27" s="187"/>
      <c r="T27" s="187"/>
      <c r="U27" s="188"/>
      <c r="V27" s="191"/>
      <c r="W27" s="186"/>
      <c r="X27" s="187"/>
      <c r="Y27" s="187"/>
      <c r="Z27" s="187"/>
      <c r="AA27" s="187"/>
      <c r="AB27" s="188"/>
      <c r="AC27" s="191"/>
      <c r="AD27" s="186"/>
      <c r="AE27" s="187"/>
      <c r="AF27" s="187"/>
      <c r="AG27" s="187"/>
      <c r="AH27" s="187"/>
      <c r="AI27" s="188"/>
      <c r="AJ27" s="191"/>
      <c r="AK27" s="186"/>
      <c r="AL27" s="187"/>
      <c r="AM27" s="187"/>
      <c r="AN27" s="187"/>
      <c r="AO27" s="187"/>
      <c r="AP27" s="188"/>
      <c r="AQ27" s="191"/>
      <c r="AR27" s="186"/>
      <c r="AS27" s="187"/>
      <c r="AT27" s="187"/>
      <c r="AU27" s="187"/>
      <c r="AV27" s="187">
        <v>10</v>
      </c>
      <c r="AW27" s="188" t="s">
        <v>49</v>
      </c>
      <c r="AX27" s="192">
        <v>1</v>
      </c>
      <c r="AY27" s="75"/>
      <c r="AZ27" s="75"/>
      <c r="BC27" s="80"/>
      <c r="BD27" s="80"/>
      <c r="BE27" s="80"/>
      <c r="DF27" s="77"/>
    </row>
    <row r="28" spans="1:110" s="76" customFormat="1">
      <c r="A28" s="79" t="s">
        <v>58</v>
      </c>
      <c r="B28" s="182" t="s">
        <v>69</v>
      </c>
      <c r="C28" s="183">
        <v>3</v>
      </c>
      <c r="D28" s="184">
        <v>0</v>
      </c>
      <c r="E28" s="185">
        <v>0</v>
      </c>
      <c r="F28" s="185">
        <v>0</v>
      </c>
      <c r="G28" s="185">
        <v>0</v>
      </c>
      <c r="H28" s="185">
        <v>3</v>
      </c>
      <c r="I28" s="193"/>
      <c r="J28" s="194"/>
      <c r="K28" s="187"/>
      <c r="L28" s="187"/>
      <c r="M28" s="187">
        <v>3</v>
      </c>
      <c r="N28" s="188" t="s">
        <v>161</v>
      </c>
      <c r="O28" s="190"/>
      <c r="P28" s="186"/>
      <c r="Q28" s="187"/>
      <c r="R28" s="187"/>
      <c r="S28" s="187"/>
      <c r="T28" s="187"/>
      <c r="U28" s="188"/>
      <c r="V28" s="191"/>
      <c r="W28" s="186"/>
      <c r="X28" s="187"/>
      <c r="Y28" s="187"/>
      <c r="Z28" s="187"/>
      <c r="AA28" s="187"/>
      <c r="AB28" s="188"/>
      <c r="AC28" s="191"/>
      <c r="AD28" s="186"/>
      <c r="AE28" s="187"/>
      <c r="AF28" s="187"/>
      <c r="AG28" s="187"/>
      <c r="AH28" s="187"/>
      <c r="AI28" s="188"/>
      <c r="AJ28" s="191"/>
      <c r="AK28" s="186"/>
      <c r="AL28" s="187"/>
      <c r="AM28" s="187"/>
      <c r="AN28" s="187"/>
      <c r="AO28" s="187"/>
      <c r="AP28" s="188"/>
      <c r="AQ28" s="191"/>
      <c r="AR28" s="186"/>
      <c r="AS28" s="187"/>
      <c r="AT28" s="187"/>
      <c r="AU28" s="187"/>
      <c r="AV28" s="187"/>
      <c r="AW28" s="188"/>
      <c r="AX28" s="192"/>
      <c r="AY28" s="75"/>
      <c r="AZ28" s="75"/>
      <c r="BC28" s="80"/>
      <c r="BD28" s="80"/>
      <c r="BE28" s="80"/>
      <c r="DF28" s="77"/>
    </row>
    <row r="29" spans="1:110" s="72" customFormat="1" ht="24">
      <c r="A29" s="78" t="s">
        <v>159</v>
      </c>
      <c r="B29" s="182" t="s">
        <v>70</v>
      </c>
      <c r="C29" s="183">
        <f t="shared" si="26"/>
        <v>10</v>
      </c>
      <c r="D29" s="184">
        <f t="shared" si="27"/>
        <v>0</v>
      </c>
      <c r="E29" s="185">
        <f t="shared" si="27"/>
        <v>0</v>
      </c>
      <c r="F29" s="203">
        <f>SUM(K29+R29+Y29+AF29+AM29+AT29)</f>
        <v>0</v>
      </c>
      <c r="G29" s="185">
        <f t="shared" si="27"/>
        <v>0</v>
      </c>
      <c r="H29" s="185">
        <f t="shared" si="27"/>
        <v>10</v>
      </c>
      <c r="I29" s="193"/>
      <c r="J29" s="194"/>
      <c r="K29" s="187"/>
      <c r="L29" s="187"/>
      <c r="M29" s="187">
        <v>10</v>
      </c>
      <c r="N29" s="188" t="s">
        <v>49</v>
      </c>
      <c r="O29" s="190">
        <v>2</v>
      </c>
      <c r="P29" s="186"/>
      <c r="Q29" s="187"/>
      <c r="R29" s="204"/>
      <c r="S29" s="187"/>
      <c r="T29" s="187"/>
      <c r="U29" s="188"/>
      <c r="V29" s="191"/>
      <c r="W29" s="186"/>
      <c r="X29" s="187"/>
      <c r="Y29" s="204"/>
      <c r="Z29" s="187"/>
      <c r="AA29" s="187"/>
      <c r="AB29" s="188"/>
      <c r="AC29" s="191"/>
      <c r="AD29" s="186"/>
      <c r="AE29" s="187"/>
      <c r="AF29" s="204"/>
      <c r="AG29" s="187"/>
      <c r="AH29" s="187"/>
      <c r="AI29" s="188"/>
      <c r="AJ29" s="191"/>
      <c r="AK29" s="186"/>
      <c r="AL29" s="187"/>
      <c r="AM29" s="204"/>
      <c r="AN29" s="187"/>
      <c r="AO29" s="187"/>
      <c r="AP29" s="188"/>
      <c r="AQ29" s="191"/>
      <c r="AR29" s="186"/>
      <c r="AS29" s="187"/>
      <c r="AT29" s="204"/>
      <c r="AU29" s="187"/>
      <c r="AV29" s="187"/>
      <c r="AW29" s="188"/>
      <c r="AX29" s="192"/>
      <c r="AY29" s="71"/>
      <c r="AZ29" s="71"/>
      <c r="BA29" s="69"/>
      <c r="BC29" s="81"/>
      <c r="BD29" s="81"/>
      <c r="BE29" s="81"/>
      <c r="DF29" s="64"/>
    </row>
    <row r="30" spans="1:110" s="72" customFormat="1">
      <c r="A30" s="78" t="s">
        <v>160</v>
      </c>
      <c r="B30" s="182" t="s">
        <v>71</v>
      </c>
      <c r="C30" s="183">
        <f t="shared" si="26"/>
        <v>66</v>
      </c>
      <c r="D30" s="184">
        <f t="shared" si="27"/>
        <v>0</v>
      </c>
      <c r="E30" s="185">
        <f t="shared" si="27"/>
        <v>54</v>
      </c>
      <c r="F30" s="185">
        <f t="shared" si="27"/>
        <v>12</v>
      </c>
      <c r="G30" s="185">
        <f t="shared" si="27"/>
        <v>0</v>
      </c>
      <c r="H30" s="185">
        <f t="shared" si="27"/>
        <v>0</v>
      </c>
      <c r="I30" s="186"/>
      <c r="J30" s="187"/>
      <c r="K30" s="187"/>
      <c r="L30" s="187"/>
      <c r="M30" s="187"/>
      <c r="N30" s="188"/>
      <c r="O30" s="190"/>
      <c r="P30" s="186"/>
      <c r="Q30" s="187"/>
      <c r="R30" s="187"/>
      <c r="S30" s="187"/>
      <c r="T30" s="187"/>
      <c r="U30" s="188"/>
      <c r="V30" s="191"/>
      <c r="W30" s="186"/>
      <c r="X30" s="187">
        <v>18</v>
      </c>
      <c r="Y30" s="187">
        <v>6</v>
      </c>
      <c r="Z30" s="187"/>
      <c r="AA30" s="187"/>
      <c r="AB30" s="188" t="s">
        <v>72</v>
      </c>
      <c r="AC30" s="191">
        <v>2</v>
      </c>
      <c r="AD30" s="186"/>
      <c r="AE30" s="187">
        <v>18</v>
      </c>
      <c r="AF30" s="187">
        <v>6</v>
      </c>
      <c r="AG30" s="187"/>
      <c r="AH30" s="187"/>
      <c r="AI30" s="188" t="s">
        <v>73</v>
      </c>
      <c r="AJ30" s="191">
        <v>2</v>
      </c>
      <c r="AK30" s="186"/>
      <c r="AL30" s="187">
        <v>18</v>
      </c>
      <c r="AM30" s="187"/>
      <c r="AN30" s="187"/>
      <c r="AO30" s="187"/>
      <c r="AP30" s="188" t="s">
        <v>74</v>
      </c>
      <c r="AQ30" s="191">
        <v>2</v>
      </c>
      <c r="AR30" s="186"/>
      <c r="AS30" s="187"/>
      <c r="AT30" s="187"/>
      <c r="AU30" s="187"/>
      <c r="AV30" s="187"/>
      <c r="AW30" s="188"/>
      <c r="AX30" s="192"/>
      <c r="AY30" s="71"/>
      <c r="AZ30" s="71"/>
      <c r="BA30" s="69"/>
      <c r="BC30" s="81"/>
      <c r="BD30" s="81"/>
      <c r="BE30" s="81"/>
      <c r="DF30" s="64"/>
    </row>
    <row r="31" spans="1:110" s="69" customFormat="1" ht="12.75" customHeight="1">
      <c r="A31" s="82" t="s">
        <v>36</v>
      </c>
      <c r="B31" s="201" t="s">
        <v>75</v>
      </c>
      <c r="C31" s="196">
        <f t="shared" ref="C31:H31" si="28">SUM(C32:C44)</f>
        <v>897</v>
      </c>
      <c r="D31" s="196">
        <f t="shared" si="28"/>
        <v>105</v>
      </c>
      <c r="E31" s="196">
        <f t="shared" si="28"/>
        <v>9</v>
      </c>
      <c r="F31" s="196">
        <f t="shared" si="28"/>
        <v>0</v>
      </c>
      <c r="G31" s="196">
        <f t="shared" si="28"/>
        <v>600</v>
      </c>
      <c r="H31" s="196">
        <f t="shared" si="28"/>
        <v>183</v>
      </c>
      <c r="I31" s="202">
        <f>SUM(I32:I44)</f>
        <v>15</v>
      </c>
      <c r="J31" s="202">
        <f>SUM(J32:J44)</f>
        <v>0</v>
      </c>
      <c r="K31" s="202">
        <f>SUM(K32:K44)</f>
        <v>0</v>
      </c>
      <c r="L31" s="202">
        <f>SUM(L32:L44)</f>
        <v>0</v>
      </c>
      <c r="M31" s="202">
        <f>SUM(M32:M44)</f>
        <v>30</v>
      </c>
      <c r="N31" s="197">
        <f>COUNTIF(N32:N44,"E")</f>
        <v>1</v>
      </c>
      <c r="O31" s="198">
        <f t="shared" ref="O31:T31" si="29">SUM(O32:O44)</f>
        <v>8</v>
      </c>
      <c r="P31" s="202">
        <f t="shared" si="29"/>
        <v>42</v>
      </c>
      <c r="Q31" s="202">
        <f t="shared" si="29"/>
        <v>9</v>
      </c>
      <c r="R31" s="202">
        <f t="shared" si="29"/>
        <v>0</v>
      </c>
      <c r="S31" s="202">
        <f t="shared" si="29"/>
        <v>0</v>
      </c>
      <c r="T31" s="202">
        <f t="shared" si="29"/>
        <v>90</v>
      </c>
      <c r="U31" s="197">
        <f>COUNTIF(U32:U44,"E")</f>
        <v>0</v>
      </c>
      <c r="V31" s="198">
        <f t="shared" ref="V31:AA31" si="30">SUM(V32:V44)</f>
        <v>19</v>
      </c>
      <c r="W31" s="202">
        <f t="shared" si="30"/>
        <v>33</v>
      </c>
      <c r="X31" s="202">
        <f t="shared" si="30"/>
        <v>0</v>
      </c>
      <c r="Y31" s="202">
        <f t="shared" si="30"/>
        <v>0</v>
      </c>
      <c r="Z31" s="202">
        <f t="shared" si="30"/>
        <v>0</v>
      </c>
      <c r="AA31" s="202">
        <f t="shared" si="30"/>
        <v>48</v>
      </c>
      <c r="AB31" s="197">
        <f>COUNTIF(AB32:AB44,"E")</f>
        <v>1</v>
      </c>
      <c r="AC31" s="198">
        <f t="shared" ref="AC31:AH31" si="31">SUM(AC32:AC44)</f>
        <v>10</v>
      </c>
      <c r="AD31" s="202">
        <f t="shared" si="31"/>
        <v>15</v>
      </c>
      <c r="AE31" s="202">
        <f t="shared" si="31"/>
        <v>0</v>
      </c>
      <c r="AF31" s="202">
        <f t="shared" si="31"/>
        <v>0</v>
      </c>
      <c r="AG31" s="202">
        <f t="shared" si="31"/>
        <v>0</v>
      </c>
      <c r="AH31" s="202">
        <f t="shared" si="31"/>
        <v>15</v>
      </c>
      <c r="AI31" s="197">
        <f>COUNTIF(AI32:AI44,"E")</f>
        <v>0</v>
      </c>
      <c r="AJ31" s="198">
        <f t="shared" ref="AJ31:AO31" si="32">SUM(AJ32:AJ44)</f>
        <v>4</v>
      </c>
      <c r="AK31" s="202">
        <f t="shared" si="32"/>
        <v>0</v>
      </c>
      <c r="AL31" s="202">
        <f t="shared" si="32"/>
        <v>0</v>
      </c>
      <c r="AM31" s="202">
        <f t="shared" si="32"/>
        <v>0</v>
      </c>
      <c r="AN31" s="202">
        <f t="shared" si="32"/>
        <v>300</v>
      </c>
      <c r="AO31" s="202">
        <f t="shared" si="32"/>
        <v>0</v>
      </c>
      <c r="AP31" s="197">
        <f>COUNTIF(AP32:AP44,"E")</f>
        <v>0</v>
      </c>
      <c r="AQ31" s="198">
        <f t="shared" ref="AQ31:AV31" si="33">SUM(AQ32:AQ44)</f>
        <v>12</v>
      </c>
      <c r="AR31" s="202">
        <f t="shared" si="33"/>
        <v>0</v>
      </c>
      <c r="AS31" s="202">
        <f t="shared" si="33"/>
        <v>0</v>
      </c>
      <c r="AT31" s="202">
        <f t="shared" si="33"/>
        <v>0</v>
      </c>
      <c r="AU31" s="202">
        <f t="shared" si="33"/>
        <v>300</v>
      </c>
      <c r="AV31" s="202">
        <f t="shared" si="33"/>
        <v>0</v>
      </c>
      <c r="AW31" s="197">
        <f>COUNTIF(AW32:AW44,"E")</f>
        <v>0</v>
      </c>
      <c r="AX31" s="198">
        <f>SUM(AX32:AX44)</f>
        <v>12</v>
      </c>
      <c r="AY31" s="71"/>
      <c r="AZ31" s="71"/>
      <c r="DF31" s="64"/>
    </row>
    <row r="32" spans="1:110" s="76" customFormat="1">
      <c r="A32" s="83" t="s">
        <v>76</v>
      </c>
      <c r="B32" s="205" t="s">
        <v>77</v>
      </c>
      <c r="C32" s="183">
        <f t="shared" ref="C32:C44" si="34">D32+E32+F32+G32+H32</f>
        <v>27</v>
      </c>
      <c r="D32" s="184">
        <f>SUM(I32+P32+W32+AD32+AK32+AR32)</f>
        <v>0</v>
      </c>
      <c r="E32" s="185">
        <f>SUM(J32+Q32+X32+AE32+AL32+AS32)</f>
        <v>9</v>
      </c>
      <c r="F32" s="185">
        <f>SUM(K32+R32+Y32+AF32+AM32+AT32)</f>
        <v>0</v>
      </c>
      <c r="G32" s="185">
        <f>SUM(L32+S32+Z32+AG32+AN32+AU32)</f>
        <v>0</v>
      </c>
      <c r="H32" s="185">
        <f>SUM(M32+T32+AA32+AH32+AO32+AV32)</f>
        <v>18</v>
      </c>
      <c r="I32" s="186"/>
      <c r="J32" s="187"/>
      <c r="K32" s="187"/>
      <c r="L32" s="187"/>
      <c r="M32" s="187"/>
      <c r="N32" s="188"/>
      <c r="O32" s="206"/>
      <c r="P32" s="186"/>
      <c r="Q32" s="187">
        <v>9</v>
      </c>
      <c r="R32" s="187"/>
      <c r="S32" s="187"/>
      <c r="T32" s="187">
        <v>18</v>
      </c>
      <c r="U32" s="188" t="s">
        <v>49</v>
      </c>
      <c r="V32" s="191">
        <v>4</v>
      </c>
      <c r="W32" s="186"/>
      <c r="X32" s="187"/>
      <c r="Y32" s="187"/>
      <c r="Z32" s="187"/>
      <c r="AA32" s="187"/>
      <c r="AB32" s="188"/>
      <c r="AC32" s="191"/>
      <c r="AD32" s="186"/>
      <c r="AE32" s="187"/>
      <c r="AF32" s="187"/>
      <c r="AG32" s="187"/>
      <c r="AH32" s="187"/>
      <c r="AI32" s="188"/>
      <c r="AJ32" s="191"/>
      <c r="AK32" s="186"/>
      <c r="AL32" s="187"/>
      <c r="AM32" s="187"/>
      <c r="AN32" s="187"/>
      <c r="AO32" s="187"/>
      <c r="AP32" s="188"/>
      <c r="AQ32" s="191"/>
      <c r="AR32" s="186"/>
      <c r="AS32" s="187"/>
      <c r="AT32" s="187"/>
      <c r="AU32" s="187"/>
      <c r="AV32" s="187"/>
      <c r="AW32" s="188"/>
      <c r="AX32" s="192"/>
      <c r="AY32" s="75"/>
      <c r="AZ32" s="75"/>
      <c r="DF32" s="77"/>
    </row>
    <row r="33" spans="1:110" s="72" customFormat="1">
      <c r="A33" s="84" t="s">
        <v>78</v>
      </c>
      <c r="B33" s="205" t="s">
        <v>79</v>
      </c>
      <c r="C33" s="183">
        <f t="shared" si="34"/>
        <v>33</v>
      </c>
      <c r="D33" s="184">
        <f t="shared" ref="D33:H44" si="35">SUM(I33+P33+W33+AD33+AK33+AR33)</f>
        <v>15</v>
      </c>
      <c r="E33" s="185">
        <f t="shared" si="35"/>
        <v>0</v>
      </c>
      <c r="F33" s="185">
        <f t="shared" si="35"/>
        <v>0</v>
      </c>
      <c r="G33" s="185">
        <f t="shared" si="35"/>
        <v>0</v>
      </c>
      <c r="H33" s="185">
        <f t="shared" si="35"/>
        <v>18</v>
      </c>
      <c r="I33" s="186"/>
      <c r="J33" s="187"/>
      <c r="K33" s="187"/>
      <c r="L33" s="187"/>
      <c r="M33" s="187"/>
      <c r="N33" s="188"/>
      <c r="O33" s="206"/>
      <c r="P33" s="186">
        <v>15</v>
      </c>
      <c r="Q33" s="187"/>
      <c r="R33" s="187"/>
      <c r="S33" s="187"/>
      <c r="T33" s="187">
        <v>18</v>
      </c>
      <c r="U33" s="188" t="s">
        <v>80</v>
      </c>
      <c r="V33" s="191">
        <v>4</v>
      </c>
      <c r="W33" s="186"/>
      <c r="X33" s="187"/>
      <c r="Y33" s="187"/>
      <c r="Z33" s="187"/>
      <c r="AA33" s="187"/>
      <c r="AB33" s="188"/>
      <c r="AC33" s="191"/>
      <c r="AD33" s="186"/>
      <c r="AE33" s="187"/>
      <c r="AF33" s="187"/>
      <c r="AG33" s="187"/>
      <c r="AH33" s="187"/>
      <c r="AI33" s="188"/>
      <c r="AJ33" s="191"/>
      <c r="AK33" s="186"/>
      <c r="AL33" s="187"/>
      <c r="AM33" s="187"/>
      <c r="AN33" s="187"/>
      <c r="AO33" s="187"/>
      <c r="AP33" s="188"/>
      <c r="AQ33" s="191"/>
      <c r="AR33" s="186"/>
      <c r="AS33" s="187"/>
      <c r="AT33" s="187"/>
      <c r="AU33" s="187"/>
      <c r="AV33" s="187"/>
      <c r="AW33" s="188"/>
      <c r="AX33" s="192"/>
      <c r="AY33" s="71"/>
      <c r="AZ33" s="71"/>
      <c r="BA33" s="69"/>
      <c r="DF33" s="64"/>
    </row>
    <row r="34" spans="1:110" s="76" customFormat="1" ht="24">
      <c r="A34" s="83" t="s">
        <v>81</v>
      </c>
      <c r="B34" s="205" t="s">
        <v>82</v>
      </c>
      <c r="C34" s="183">
        <f t="shared" si="34"/>
        <v>18</v>
      </c>
      <c r="D34" s="184">
        <f t="shared" si="35"/>
        <v>0</v>
      </c>
      <c r="E34" s="185">
        <f t="shared" si="35"/>
        <v>0</v>
      </c>
      <c r="F34" s="185">
        <f t="shared" si="35"/>
        <v>0</v>
      </c>
      <c r="G34" s="185">
        <f t="shared" si="35"/>
        <v>0</v>
      </c>
      <c r="H34" s="185">
        <f t="shared" si="35"/>
        <v>18</v>
      </c>
      <c r="I34" s="186"/>
      <c r="J34" s="187"/>
      <c r="K34" s="187"/>
      <c r="L34" s="187"/>
      <c r="M34" s="187"/>
      <c r="N34" s="188"/>
      <c r="O34" s="206"/>
      <c r="P34" s="186"/>
      <c r="Q34" s="187"/>
      <c r="R34" s="187"/>
      <c r="S34" s="187"/>
      <c r="T34" s="187"/>
      <c r="U34" s="188"/>
      <c r="V34" s="191"/>
      <c r="W34" s="186"/>
      <c r="X34" s="187"/>
      <c r="Y34" s="187"/>
      <c r="Z34" s="187"/>
      <c r="AA34" s="187">
        <v>18</v>
      </c>
      <c r="AB34" s="188" t="s">
        <v>49</v>
      </c>
      <c r="AC34" s="191">
        <v>3</v>
      </c>
      <c r="AD34" s="186"/>
      <c r="AE34" s="187"/>
      <c r="AF34" s="187"/>
      <c r="AG34" s="187"/>
      <c r="AH34" s="187"/>
      <c r="AI34" s="188"/>
      <c r="AJ34" s="191"/>
      <c r="AK34" s="186"/>
      <c r="AL34" s="187"/>
      <c r="AM34" s="187"/>
      <c r="AN34" s="187"/>
      <c r="AO34" s="187"/>
      <c r="AP34" s="188"/>
      <c r="AQ34" s="191"/>
      <c r="AR34" s="186"/>
      <c r="AS34" s="187"/>
      <c r="AT34" s="187"/>
      <c r="AU34" s="187"/>
      <c r="AV34" s="187"/>
      <c r="AW34" s="188"/>
      <c r="AX34" s="192"/>
      <c r="AY34" s="75"/>
      <c r="AZ34" s="75"/>
      <c r="DF34" s="77"/>
    </row>
    <row r="35" spans="1:110" s="76" customFormat="1">
      <c r="A35" s="83" t="s">
        <v>83</v>
      </c>
      <c r="B35" s="205" t="s">
        <v>84</v>
      </c>
      <c r="C35" s="183">
        <f t="shared" si="34"/>
        <v>30</v>
      </c>
      <c r="D35" s="184">
        <f t="shared" si="35"/>
        <v>15</v>
      </c>
      <c r="E35" s="185">
        <f t="shared" si="35"/>
        <v>0</v>
      </c>
      <c r="F35" s="185">
        <f t="shared" si="35"/>
        <v>0</v>
      </c>
      <c r="G35" s="185">
        <f t="shared" si="35"/>
        <v>0</v>
      </c>
      <c r="H35" s="185">
        <f t="shared" si="35"/>
        <v>15</v>
      </c>
      <c r="I35" s="186"/>
      <c r="J35" s="187"/>
      <c r="K35" s="187"/>
      <c r="L35" s="187"/>
      <c r="M35" s="187"/>
      <c r="N35" s="188"/>
      <c r="O35" s="206"/>
      <c r="P35" s="186"/>
      <c r="Q35" s="187"/>
      <c r="R35" s="187"/>
      <c r="S35" s="187"/>
      <c r="T35" s="187"/>
      <c r="U35" s="188"/>
      <c r="V35" s="191"/>
      <c r="W35" s="186">
        <v>15</v>
      </c>
      <c r="X35" s="187"/>
      <c r="Y35" s="187"/>
      <c r="Z35" s="187"/>
      <c r="AA35" s="187">
        <v>15</v>
      </c>
      <c r="AB35" s="188" t="s">
        <v>85</v>
      </c>
      <c r="AC35" s="191">
        <v>3</v>
      </c>
      <c r="AD35" s="186"/>
      <c r="AE35" s="187"/>
      <c r="AF35" s="187"/>
      <c r="AG35" s="187"/>
      <c r="AH35" s="187"/>
      <c r="AI35" s="188"/>
      <c r="AJ35" s="191"/>
      <c r="AK35" s="186"/>
      <c r="AL35" s="187"/>
      <c r="AM35" s="187"/>
      <c r="AN35" s="187"/>
      <c r="AO35" s="187"/>
      <c r="AP35" s="188"/>
      <c r="AQ35" s="191"/>
      <c r="AR35" s="186"/>
      <c r="AS35" s="187"/>
      <c r="AT35" s="187"/>
      <c r="AU35" s="187"/>
      <c r="AV35" s="187"/>
      <c r="AW35" s="188"/>
      <c r="AX35" s="192"/>
      <c r="AY35" s="75"/>
      <c r="AZ35" s="75"/>
      <c r="DF35" s="77"/>
    </row>
    <row r="36" spans="1:110" s="76" customFormat="1">
      <c r="A36" s="83" t="s">
        <v>86</v>
      </c>
      <c r="B36" s="205" t="s">
        <v>87</v>
      </c>
      <c r="C36" s="183">
        <f t="shared" si="34"/>
        <v>30</v>
      </c>
      <c r="D36" s="184">
        <f t="shared" si="35"/>
        <v>15</v>
      </c>
      <c r="E36" s="185">
        <f t="shared" si="35"/>
        <v>0</v>
      </c>
      <c r="F36" s="185">
        <f t="shared" si="35"/>
        <v>0</v>
      </c>
      <c r="G36" s="185">
        <f t="shared" si="35"/>
        <v>0</v>
      </c>
      <c r="H36" s="185">
        <f t="shared" si="35"/>
        <v>15</v>
      </c>
      <c r="I36" s="186"/>
      <c r="J36" s="187"/>
      <c r="K36" s="187"/>
      <c r="L36" s="187"/>
      <c r="M36" s="187"/>
      <c r="N36" s="188"/>
      <c r="O36" s="206"/>
      <c r="P36" s="193"/>
      <c r="Q36" s="187"/>
      <c r="R36" s="187"/>
      <c r="S36" s="187"/>
      <c r="T36" s="187"/>
      <c r="U36" s="188"/>
      <c r="V36" s="191"/>
      <c r="W36" s="186"/>
      <c r="X36" s="187"/>
      <c r="Y36" s="187"/>
      <c r="Z36" s="187"/>
      <c r="AA36" s="187"/>
      <c r="AB36" s="188"/>
      <c r="AC36" s="191"/>
      <c r="AD36" s="186">
        <v>15</v>
      </c>
      <c r="AE36" s="187"/>
      <c r="AF36" s="187"/>
      <c r="AG36" s="187"/>
      <c r="AH36" s="187">
        <v>15</v>
      </c>
      <c r="AI36" s="188" t="s">
        <v>85</v>
      </c>
      <c r="AJ36" s="191">
        <v>4</v>
      </c>
      <c r="AK36" s="186"/>
      <c r="AL36" s="187"/>
      <c r="AM36" s="187"/>
      <c r="AN36" s="187"/>
      <c r="AO36" s="187"/>
      <c r="AP36" s="188"/>
      <c r="AQ36" s="191"/>
      <c r="AR36" s="186"/>
      <c r="AS36" s="187"/>
      <c r="AT36" s="187"/>
      <c r="AU36" s="187"/>
      <c r="AV36" s="187"/>
      <c r="AW36" s="188"/>
      <c r="AX36" s="192"/>
      <c r="AY36" s="75"/>
      <c r="AZ36" s="75"/>
      <c r="DF36" s="77"/>
    </row>
    <row r="37" spans="1:110" s="76" customFormat="1">
      <c r="A37" s="85" t="s">
        <v>88</v>
      </c>
      <c r="B37" s="182" t="s">
        <v>89</v>
      </c>
      <c r="C37" s="183">
        <f t="shared" si="34"/>
        <v>27</v>
      </c>
      <c r="D37" s="184">
        <f t="shared" si="35"/>
        <v>9</v>
      </c>
      <c r="E37" s="185">
        <f t="shared" si="35"/>
        <v>0</v>
      </c>
      <c r="F37" s="185">
        <f t="shared" si="35"/>
        <v>0</v>
      </c>
      <c r="G37" s="185">
        <f t="shared" si="35"/>
        <v>0</v>
      </c>
      <c r="H37" s="185">
        <f t="shared" si="35"/>
        <v>18</v>
      </c>
      <c r="I37" s="207"/>
      <c r="J37" s="208"/>
      <c r="K37" s="208"/>
      <c r="L37" s="208"/>
      <c r="M37" s="208"/>
      <c r="N37" s="188"/>
      <c r="O37" s="191"/>
      <c r="P37" s="207">
        <v>9</v>
      </c>
      <c r="Q37" s="208"/>
      <c r="R37" s="208"/>
      <c r="S37" s="208"/>
      <c r="T37" s="208">
        <v>18</v>
      </c>
      <c r="U37" s="188" t="s">
        <v>85</v>
      </c>
      <c r="V37" s="191">
        <v>3</v>
      </c>
      <c r="W37" s="193"/>
      <c r="X37" s="194"/>
      <c r="Y37" s="194"/>
      <c r="Z37" s="208"/>
      <c r="AA37" s="208"/>
      <c r="AB37" s="188"/>
      <c r="AC37" s="191"/>
      <c r="AD37" s="193"/>
      <c r="AE37" s="194"/>
      <c r="AF37" s="194"/>
      <c r="AG37" s="208"/>
      <c r="AH37" s="208"/>
      <c r="AI37" s="188"/>
      <c r="AJ37" s="191"/>
      <c r="AK37" s="207"/>
      <c r="AL37" s="208"/>
      <c r="AM37" s="208"/>
      <c r="AN37" s="208"/>
      <c r="AO37" s="208"/>
      <c r="AP37" s="188"/>
      <c r="AQ37" s="191"/>
      <c r="AR37" s="207"/>
      <c r="AS37" s="208"/>
      <c r="AT37" s="208"/>
      <c r="AU37" s="208"/>
      <c r="AV37" s="208"/>
      <c r="AW37" s="188"/>
      <c r="AX37" s="192"/>
      <c r="AY37" s="75"/>
      <c r="AZ37" s="75"/>
      <c r="DF37" s="77"/>
    </row>
    <row r="38" spans="1:110" s="72" customFormat="1">
      <c r="A38" s="86" t="s">
        <v>90</v>
      </c>
      <c r="B38" s="182" t="s">
        <v>91</v>
      </c>
      <c r="C38" s="183">
        <f t="shared" si="34"/>
        <v>15</v>
      </c>
      <c r="D38" s="184">
        <f t="shared" si="35"/>
        <v>0</v>
      </c>
      <c r="E38" s="185">
        <f t="shared" si="35"/>
        <v>0</v>
      </c>
      <c r="F38" s="185">
        <f t="shared" si="35"/>
        <v>0</v>
      </c>
      <c r="G38" s="185">
        <f t="shared" si="35"/>
        <v>0</v>
      </c>
      <c r="H38" s="185">
        <f t="shared" si="35"/>
        <v>15</v>
      </c>
      <c r="I38" s="207"/>
      <c r="J38" s="208"/>
      <c r="K38" s="208"/>
      <c r="L38" s="208"/>
      <c r="M38" s="208"/>
      <c r="N38" s="188"/>
      <c r="O38" s="191"/>
      <c r="P38" s="207"/>
      <c r="Q38" s="208"/>
      <c r="R38" s="208"/>
      <c r="S38" s="208"/>
      <c r="T38" s="208"/>
      <c r="U38" s="188"/>
      <c r="V38" s="191"/>
      <c r="W38" s="193"/>
      <c r="X38" s="194"/>
      <c r="Y38" s="194"/>
      <c r="Z38" s="208"/>
      <c r="AA38" s="208">
        <v>15</v>
      </c>
      <c r="AB38" s="188" t="s">
        <v>49</v>
      </c>
      <c r="AC38" s="191">
        <v>2</v>
      </c>
      <c r="AD38" s="193"/>
      <c r="AE38" s="194"/>
      <c r="AF38" s="194"/>
      <c r="AG38" s="208"/>
      <c r="AH38" s="208"/>
      <c r="AI38" s="188"/>
      <c r="AJ38" s="191"/>
      <c r="AK38" s="207"/>
      <c r="AL38" s="208"/>
      <c r="AM38" s="208"/>
      <c r="AN38" s="208"/>
      <c r="AO38" s="208"/>
      <c r="AP38" s="188"/>
      <c r="AQ38" s="191"/>
      <c r="AR38" s="207"/>
      <c r="AS38" s="208"/>
      <c r="AT38" s="208"/>
      <c r="AU38" s="208"/>
      <c r="AV38" s="208"/>
      <c r="AW38" s="188"/>
      <c r="AX38" s="192"/>
      <c r="AY38" s="71"/>
      <c r="AZ38" s="71"/>
      <c r="BA38" s="69"/>
      <c r="DF38" s="64"/>
    </row>
    <row r="39" spans="1:110" s="76" customFormat="1">
      <c r="A39" s="85" t="s">
        <v>92</v>
      </c>
      <c r="B39" s="182" t="s">
        <v>93</v>
      </c>
      <c r="C39" s="183">
        <f t="shared" si="34"/>
        <v>18</v>
      </c>
      <c r="D39" s="184">
        <f t="shared" si="35"/>
        <v>18</v>
      </c>
      <c r="E39" s="185">
        <f t="shared" si="35"/>
        <v>0</v>
      </c>
      <c r="F39" s="185">
        <f t="shared" si="35"/>
        <v>0</v>
      </c>
      <c r="G39" s="185">
        <f t="shared" si="35"/>
        <v>0</v>
      </c>
      <c r="H39" s="185">
        <f t="shared" si="35"/>
        <v>0</v>
      </c>
      <c r="I39" s="207"/>
      <c r="J39" s="208"/>
      <c r="K39" s="208"/>
      <c r="L39" s="208"/>
      <c r="M39" s="208"/>
      <c r="N39" s="188"/>
      <c r="O39" s="191"/>
      <c r="P39" s="207"/>
      <c r="Q39" s="208"/>
      <c r="R39" s="208"/>
      <c r="S39" s="208"/>
      <c r="T39" s="208"/>
      <c r="U39" s="188"/>
      <c r="V39" s="191"/>
      <c r="W39" s="193">
        <v>18</v>
      </c>
      <c r="X39" s="194"/>
      <c r="Y39" s="194"/>
      <c r="Z39" s="208"/>
      <c r="AA39" s="208"/>
      <c r="AB39" s="188" t="s">
        <v>36</v>
      </c>
      <c r="AC39" s="191">
        <v>2</v>
      </c>
      <c r="AD39" s="193"/>
      <c r="AE39" s="194"/>
      <c r="AF39" s="194"/>
      <c r="AG39" s="208"/>
      <c r="AH39" s="208"/>
      <c r="AI39" s="188"/>
      <c r="AJ39" s="191"/>
      <c r="AK39" s="207"/>
      <c r="AL39" s="208"/>
      <c r="AM39" s="208"/>
      <c r="AN39" s="208"/>
      <c r="AO39" s="208"/>
      <c r="AP39" s="188"/>
      <c r="AQ39" s="191"/>
      <c r="AR39" s="207"/>
      <c r="AS39" s="208"/>
      <c r="AT39" s="208"/>
      <c r="AU39" s="208"/>
      <c r="AV39" s="208"/>
      <c r="AW39" s="188"/>
      <c r="AX39" s="192"/>
      <c r="AY39" s="75"/>
      <c r="AZ39" s="75"/>
      <c r="DF39" s="77"/>
    </row>
    <row r="40" spans="1:110" s="76" customFormat="1">
      <c r="A40" s="85" t="s">
        <v>94</v>
      </c>
      <c r="B40" s="182" t="s">
        <v>95</v>
      </c>
      <c r="C40" s="183">
        <f t="shared" si="34"/>
        <v>30</v>
      </c>
      <c r="D40" s="184">
        <f t="shared" si="35"/>
        <v>15</v>
      </c>
      <c r="E40" s="185">
        <f t="shared" si="35"/>
        <v>0</v>
      </c>
      <c r="F40" s="185">
        <f t="shared" si="35"/>
        <v>0</v>
      </c>
      <c r="G40" s="185">
        <f t="shared" si="35"/>
        <v>0</v>
      </c>
      <c r="H40" s="185">
        <f t="shared" si="35"/>
        <v>15</v>
      </c>
      <c r="I40" s="207">
        <v>15</v>
      </c>
      <c r="J40" s="208"/>
      <c r="K40" s="208"/>
      <c r="L40" s="208"/>
      <c r="M40" s="208">
        <v>15</v>
      </c>
      <c r="N40" s="188" t="s">
        <v>36</v>
      </c>
      <c r="O40" s="191">
        <v>5</v>
      </c>
      <c r="P40" s="207"/>
      <c r="Q40" s="208"/>
      <c r="R40" s="208"/>
      <c r="S40" s="208"/>
      <c r="T40" s="208"/>
      <c r="U40" s="188"/>
      <c r="V40" s="191"/>
      <c r="W40" s="193"/>
      <c r="X40" s="194"/>
      <c r="Y40" s="194"/>
      <c r="Z40" s="208"/>
      <c r="AA40" s="208"/>
      <c r="AB40" s="188"/>
      <c r="AC40" s="191"/>
      <c r="AD40" s="193"/>
      <c r="AE40" s="194"/>
      <c r="AF40" s="194"/>
      <c r="AG40" s="208"/>
      <c r="AH40" s="208"/>
      <c r="AI40" s="188"/>
      <c r="AJ40" s="191"/>
      <c r="AK40" s="207"/>
      <c r="AL40" s="208"/>
      <c r="AM40" s="208"/>
      <c r="AN40" s="208"/>
      <c r="AO40" s="208"/>
      <c r="AP40" s="188"/>
      <c r="AQ40" s="191"/>
      <c r="AR40" s="207"/>
      <c r="AS40" s="208"/>
      <c r="AT40" s="208"/>
      <c r="AU40" s="208"/>
      <c r="AV40" s="208"/>
      <c r="AW40" s="188"/>
      <c r="AX40" s="192"/>
      <c r="AY40" s="75"/>
      <c r="AZ40" s="75"/>
      <c r="DF40" s="77"/>
    </row>
    <row r="41" spans="1:110" s="76" customFormat="1">
      <c r="A41" s="85" t="s">
        <v>96</v>
      </c>
      <c r="B41" s="182" t="s">
        <v>97</v>
      </c>
      <c r="C41" s="183">
        <f t="shared" si="34"/>
        <v>27</v>
      </c>
      <c r="D41" s="184">
        <f t="shared" si="35"/>
        <v>9</v>
      </c>
      <c r="E41" s="185">
        <f t="shared" si="35"/>
        <v>0</v>
      </c>
      <c r="F41" s="185">
        <f t="shared" si="35"/>
        <v>0</v>
      </c>
      <c r="G41" s="185">
        <f t="shared" si="35"/>
        <v>0</v>
      </c>
      <c r="H41" s="185">
        <f t="shared" si="35"/>
        <v>18</v>
      </c>
      <c r="I41" s="207"/>
      <c r="J41" s="208"/>
      <c r="K41" s="208"/>
      <c r="L41" s="208"/>
      <c r="M41" s="208"/>
      <c r="N41" s="188"/>
      <c r="O41" s="191"/>
      <c r="P41" s="207">
        <v>9</v>
      </c>
      <c r="Q41" s="208"/>
      <c r="R41" s="208"/>
      <c r="S41" s="208"/>
      <c r="T41" s="208">
        <v>18</v>
      </c>
      <c r="U41" s="188" t="s">
        <v>85</v>
      </c>
      <c r="V41" s="191">
        <v>4</v>
      </c>
      <c r="W41" s="193"/>
      <c r="X41" s="194"/>
      <c r="Y41" s="194"/>
      <c r="Z41" s="208"/>
      <c r="AA41" s="208"/>
      <c r="AB41" s="188"/>
      <c r="AC41" s="191"/>
      <c r="AD41" s="193"/>
      <c r="AE41" s="194"/>
      <c r="AF41" s="194"/>
      <c r="AG41" s="208"/>
      <c r="AH41" s="208"/>
      <c r="AI41" s="188"/>
      <c r="AJ41" s="191"/>
      <c r="AK41" s="207"/>
      <c r="AL41" s="208"/>
      <c r="AM41" s="208"/>
      <c r="AN41" s="208"/>
      <c r="AO41" s="208"/>
      <c r="AP41" s="188"/>
      <c r="AQ41" s="191"/>
      <c r="AR41" s="207"/>
      <c r="AS41" s="208"/>
      <c r="AT41" s="208"/>
      <c r="AU41" s="208"/>
      <c r="AV41" s="208"/>
      <c r="AW41" s="188"/>
      <c r="AX41" s="192"/>
      <c r="AY41" s="75"/>
      <c r="AZ41" s="75"/>
      <c r="DF41" s="77"/>
    </row>
    <row r="42" spans="1:110" s="87" customFormat="1">
      <c r="A42" s="86" t="s">
        <v>98</v>
      </c>
      <c r="B42" s="182" t="s">
        <v>99</v>
      </c>
      <c r="C42" s="183">
        <f t="shared" si="34"/>
        <v>15</v>
      </c>
      <c r="D42" s="184">
        <f t="shared" si="35"/>
        <v>0</v>
      </c>
      <c r="E42" s="185">
        <f t="shared" si="35"/>
        <v>0</v>
      </c>
      <c r="F42" s="185">
        <f t="shared" si="35"/>
        <v>0</v>
      </c>
      <c r="G42" s="185">
        <f t="shared" si="35"/>
        <v>0</v>
      </c>
      <c r="H42" s="185">
        <f t="shared" si="35"/>
        <v>15</v>
      </c>
      <c r="I42" s="207"/>
      <c r="J42" s="208"/>
      <c r="K42" s="208"/>
      <c r="L42" s="208"/>
      <c r="M42" s="208">
        <v>15</v>
      </c>
      <c r="N42" s="188" t="s">
        <v>49</v>
      </c>
      <c r="O42" s="191">
        <v>3</v>
      </c>
      <c r="P42" s="207"/>
      <c r="Q42" s="208"/>
      <c r="R42" s="208"/>
      <c r="S42" s="208"/>
      <c r="T42" s="208"/>
      <c r="U42" s="188"/>
      <c r="V42" s="191"/>
      <c r="W42" s="193"/>
      <c r="X42" s="194"/>
      <c r="Y42" s="194"/>
      <c r="Z42" s="208"/>
      <c r="AA42" s="208"/>
      <c r="AB42" s="188"/>
      <c r="AC42" s="191"/>
      <c r="AD42" s="193"/>
      <c r="AE42" s="194"/>
      <c r="AF42" s="194"/>
      <c r="AG42" s="208"/>
      <c r="AH42" s="208"/>
      <c r="AI42" s="188"/>
      <c r="AJ42" s="191"/>
      <c r="AK42" s="207"/>
      <c r="AL42" s="208"/>
      <c r="AM42" s="208"/>
      <c r="AN42" s="208"/>
      <c r="AO42" s="208"/>
      <c r="AP42" s="188"/>
      <c r="AQ42" s="191"/>
      <c r="AR42" s="207"/>
      <c r="AS42" s="208"/>
      <c r="AT42" s="208"/>
      <c r="AU42" s="208"/>
      <c r="AV42" s="208"/>
      <c r="AW42" s="188"/>
      <c r="AX42" s="192"/>
      <c r="AY42" s="71"/>
      <c r="AZ42" s="71"/>
      <c r="BA42" s="69"/>
      <c r="DF42" s="64"/>
    </row>
    <row r="43" spans="1:110" s="76" customFormat="1">
      <c r="A43" s="85" t="s">
        <v>100</v>
      </c>
      <c r="B43" s="182" t="s">
        <v>101</v>
      </c>
      <c r="C43" s="183">
        <f t="shared" si="34"/>
        <v>27</v>
      </c>
      <c r="D43" s="184">
        <f t="shared" si="35"/>
        <v>9</v>
      </c>
      <c r="E43" s="185">
        <f t="shared" si="35"/>
        <v>0</v>
      </c>
      <c r="F43" s="185">
        <f t="shared" si="35"/>
        <v>0</v>
      </c>
      <c r="G43" s="185">
        <f t="shared" si="35"/>
        <v>0</v>
      </c>
      <c r="H43" s="185">
        <f t="shared" si="35"/>
        <v>18</v>
      </c>
      <c r="I43" s="207"/>
      <c r="J43" s="208"/>
      <c r="K43" s="208"/>
      <c r="L43" s="208"/>
      <c r="M43" s="208"/>
      <c r="N43" s="188"/>
      <c r="O43" s="191"/>
      <c r="P43" s="207">
        <v>9</v>
      </c>
      <c r="Q43" s="208"/>
      <c r="R43" s="208"/>
      <c r="S43" s="208"/>
      <c r="T43" s="208">
        <v>18</v>
      </c>
      <c r="U43" s="188" t="s">
        <v>85</v>
      </c>
      <c r="V43" s="191">
        <v>4</v>
      </c>
      <c r="W43" s="193"/>
      <c r="X43" s="194"/>
      <c r="Y43" s="194"/>
      <c r="Z43" s="208"/>
      <c r="AA43" s="208"/>
      <c r="AB43" s="188"/>
      <c r="AC43" s="191"/>
      <c r="AD43" s="193"/>
      <c r="AE43" s="194"/>
      <c r="AF43" s="194"/>
      <c r="AG43" s="208"/>
      <c r="AH43" s="208"/>
      <c r="AI43" s="188"/>
      <c r="AJ43" s="191"/>
      <c r="AK43" s="207"/>
      <c r="AL43" s="208"/>
      <c r="AM43" s="208"/>
      <c r="AN43" s="208"/>
      <c r="AO43" s="208"/>
      <c r="AP43" s="188"/>
      <c r="AQ43" s="191"/>
      <c r="AR43" s="207"/>
      <c r="AS43" s="208"/>
      <c r="AT43" s="208"/>
      <c r="AU43" s="208"/>
      <c r="AV43" s="208"/>
      <c r="AW43" s="188"/>
      <c r="AX43" s="192"/>
      <c r="AY43" s="75"/>
      <c r="AZ43" s="75"/>
      <c r="DF43" s="77"/>
    </row>
    <row r="44" spans="1:110" s="72" customFormat="1">
      <c r="A44" s="86" t="s">
        <v>102</v>
      </c>
      <c r="B44" s="182" t="s">
        <v>103</v>
      </c>
      <c r="C44" s="183">
        <f t="shared" si="34"/>
        <v>600</v>
      </c>
      <c r="D44" s="184">
        <f t="shared" si="35"/>
        <v>0</v>
      </c>
      <c r="E44" s="185">
        <f t="shared" si="35"/>
        <v>0</v>
      </c>
      <c r="F44" s="185">
        <f t="shared" si="35"/>
        <v>0</v>
      </c>
      <c r="G44" s="185">
        <f t="shared" si="35"/>
        <v>600</v>
      </c>
      <c r="H44" s="185">
        <f t="shared" si="35"/>
        <v>0</v>
      </c>
      <c r="I44" s="207"/>
      <c r="J44" s="208"/>
      <c r="K44" s="208"/>
      <c r="L44" s="208"/>
      <c r="M44" s="208"/>
      <c r="N44" s="188"/>
      <c r="O44" s="191"/>
      <c r="P44" s="207"/>
      <c r="Q44" s="208"/>
      <c r="R44" s="208"/>
      <c r="S44" s="208"/>
      <c r="T44" s="208"/>
      <c r="U44" s="188"/>
      <c r="V44" s="191"/>
      <c r="W44" s="207"/>
      <c r="X44" s="208"/>
      <c r="Y44" s="208"/>
      <c r="Z44" s="208"/>
      <c r="AA44" s="208"/>
      <c r="AB44" s="188"/>
      <c r="AC44" s="191"/>
      <c r="AD44" s="193"/>
      <c r="AE44" s="194"/>
      <c r="AF44" s="194"/>
      <c r="AG44" s="208"/>
      <c r="AH44" s="208"/>
      <c r="AI44" s="188"/>
      <c r="AJ44" s="191"/>
      <c r="AK44" s="207"/>
      <c r="AL44" s="208"/>
      <c r="AM44" s="208"/>
      <c r="AN44" s="208">
        <v>300</v>
      </c>
      <c r="AO44" s="208"/>
      <c r="AP44" s="188" t="s">
        <v>49</v>
      </c>
      <c r="AQ44" s="191">
        <v>12</v>
      </c>
      <c r="AR44" s="207"/>
      <c r="AS44" s="208"/>
      <c r="AT44" s="208"/>
      <c r="AU44" s="208">
        <v>300</v>
      </c>
      <c r="AV44" s="208"/>
      <c r="AW44" s="188"/>
      <c r="AX44" s="192">
        <v>12</v>
      </c>
      <c r="AY44" s="71"/>
      <c r="AZ44" s="71"/>
      <c r="BA44" s="69"/>
      <c r="DF44" s="64"/>
    </row>
    <row r="45" spans="1:110" s="88" customFormat="1" ht="23.25" customHeight="1">
      <c r="A45" s="67" t="s">
        <v>104</v>
      </c>
      <c r="B45" s="209" t="s">
        <v>105</v>
      </c>
      <c r="C45" s="200">
        <f t="shared" ref="C45:M45" si="36">SUM(C46:C47)</f>
        <v>51</v>
      </c>
      <c r="D45" s="200">
        <f t="shared" si="36"/>
        <v>33</v>
      </c>
      <c r="E45" s="200">
        <f t="shared" si="36"/>
        <v>18</v>
      </c>
      <c r="F45" s="200">
        <f t="shared" si="36"/>
        <v>0</v>
      </c>
      <c r="G45" s="200">
        <f t="shared" si="36"/>
        <v>0</v>
      </c>
      <c r="H45" s="200">
        <f t="shared" si="36"/>
        <v>0</v>
      </c>
      <c r="I45" s="200">
        <f t="shared" si="36"/>
        <v>0</v>
      </c>
      <c r="J45" s="200">
        <f t="shared" si="36"/>
        <v>0</v>
      </c>
      <c r="K45" s="200">
        <f t="shared" si="36"/>
        <v>0</v>
      </c>
      <c r="L45" s="200">
        <f t="shared" si="36"/>
        <v>0</v>
      </c>
      <c r="M45" s="200">
        <f t="shared" si="36"/>
        <v>0</v>
      </c>
      <c r="N45" s="197">
        <f>COUNTIF(N46:N47,"E")</f>
        <v>0</v>
      </c>
      <c r="O45" s="200">
        <f t="shared" ref="O45:T45" si="37">SUM(O46:O47)</f>
        <v>0</v>
      </c>
      <c r="P45" s="200">
        <f t="shared" si="37"/>
        <v>0</v>
      </c>
      <c r="Q45" s="200">
        <f t="shared" si="37"/>
        <v>0</v>
      </c>
      <c r="R45" s="200">
        <f t="shared" si="37"/>
        <v>0</v>
      </c>
      <c r="S45" s="200">
        <f t="shared" si="37"/>
        <v>0</v>
      </c>
      <c r="T45" s="200">
        <f t="shared" si="37"/>
        <v>0</v>
      </c>
      <c r="U45" s="197">
        <f>COUNTIF(U46:U47,"E")</f>
        <v>0</v>
      </c>
      <c r="V45" s="200">
        <f t="shared" ref="V45:AA45" si="38">SUM(V46:V47)</f>
        <v>0</v>
      </c>
      <c r="W45" s="200">
        <f t="shared" si="38"/>
        <v>18</v>
      </c>
      <c r="X45" s="200">
        <f t="shared" si="38"/>
        <v>0</v>
      </c>
      <c r="Y45" s="200">
        <f t="shared" si="38"/>
        <v>0</v>
      </c>
      <c r="Z45" s="200">
        <f t="shared" si="38"/>
        <v>0</v>
      </c>
      <c r="AA45" s="200">
        <f t="shared" si="38"/>
        <v>0</v>
      </c>
      <c r="AB45" s="197">
        <f>COUNTIF(AB46:AB47,"E")</f>
        <v>1</v>
      </c>
      <c r="AC45" s="200">
        <f t="shared" ref="AC45:AH45" si="39">SUM(AC46:AC47)</f>
        <v>2</v>
      </c>
      <c r="AD45" s="200">
        <f t="shared" si="39"/>
        <v>15</v>
      </c>
      <c r="AE45" s="200">
        <f t="shared" si="39"/>
        <v>18</v>
      </c>
      <c r="AF45" s="200">
        <f t="shared" si="39"/>
        <v>0</v>
      </c>
      <c r="AG45" s="200">
        <f t="shared" si="39"/>
        <v>0</v>
      </c>
      <c r="AH45" s="200">
        <f t="shared" si="39"/>
        <v>0</v>
      </c>
      <c r="AI45" s="197">
        <f>COUNTIF(AI46:AI47,"E")</f>
        <v>0</v>
      </c>
      <c r="AJ45" s="200">
        <f t="shared" ref="AJ45:AO45" si="40">SUM(AJ46:AJ47)</f>
        <v>4</v>
      </c>
      <c r="AK45" s="200">
        <f t="shared" si="40"/>
        <v>0</v>
      </c>
      <c r="AL45" s="200">
        <f t="shared" si="40"/>
        <v>0</v>
      </c>
      <c r="AM45" s="200">
        <f t="shared" si="40"/>
        <v>0</v>
      </c>
      <c r="AN45" s="200">
        <f t="shared" si="40"/>
        <v>0</v>
      </c>
      <c r="AO45" s="200">
        <f t="shared" si="40"/>
        <v>0</v>
      </c>
      <c r="AP45" s="197">
        <f>COUNTIF(AP46:AP47,"E")</f>
        <v>0</v>
      </c>
      <c r="AQ45" s="200">
        <f t="shared" ref="AQ45:AV45" si="41">SUM(AQ46:AQ47)</f>
        <v>0</v>
      </c>
      <c r="AR45" s="200">
        <f t="shared" si="41"/>
        <v>0</v>
      </c>
      <c r="AS45" s="200">
        <f t="shared" si="41"/>
        <v>0</v>
      </c>
      <c r="AT45" s="200">
        <f t="shared" si="41"/>
        <v>0</v>
      </c>
      <c r="AU45" s="200">
        <f t="shared" si="41"/>
        <v>0</v>
      </c>
      <c r="AV45" s="200">
        <f t="shared" si="41"/>
        <v>0</v>
      </c>
      <c r="AW45" s="197">
        <f>COUNTIF(AW46:AW47,"E")</f>
        <v>0</v>
      </c>
      <c r="AX45" s="200">
        <f>SUM(AX46:AX47)</f>
        <v>0</v>
      </c>
      <c r="AY45" s="229"/>
      <c r="AZ45" s="22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DF45" s="89"/>
    </row>
    <row r="46" spans="1:110" s="76" customFormat="1">
      <c r="A46" s="90" t="s">
        <v>106</v>
      </c>
      <c r="B46" s="210" t="s">
        <v>107</v>
      </c>
      <c r="C46" s="211">
        <f t="shared" ref="C46:C64" si="42">D46+E46+F46+G46+H46</f>
        <v>33</v>
      </c>
      <c r="D46" s="184">
        <f t="shared" ref="D46:H47" si="43">SUM(I46+P46+W46+AD46+AK46+AR46)</f>
        <v>15</v>
      </c>
      <c r="E46" s="185">
        <f t="shared" si="43"/>
        <v>18</v>
      </c>
      <c r="F46" s="185">
        <f t="shared" si="43"/>
        <v>0</v>
      </c>
      <c r="G46" s="185">
        <f t="shared" si="43"/>
        <v>0</v>
      </c>
      <c r="H46" s="185">
        <f t="shared" si="43"/>
        <v>0</v>
      </c>
      <c r="I46" s="193"/>
      <c r="J46" s="194"/>
      <c r="K46" s="194"/>
      <c r="L46" s="194"/>
      <c r="M46" s="194"/>
      <c r="N46" s="188"/>
      <c r="O46" s="191"/>
      <c r="P46" s="193"/>
      <c r="Q46" s="194"/>
      <c r="R46" s="194"/>
      <c r="S46" s="194"/>
      <c r="T46" s="194"/>
      <c r="U46" s="188"/>
      <c r="V46" s="191"/>
      <c r="W46" s="193"/>
      <c r="X46" s="194"/>
      <c r="Y46" s="194"/>
      <c r="Z46" s="194"/>
      <c r="AA46" s="194"/>
      <c r="AB46" s="188"/>
      <c r="AC46" s="191"/>
      <c r="AD46" s="193">
        <v>15</v>
      </c>
      <c r="AE46" s="194">
        <v>18</v>
      </c>
      <c r="AF46" s="194"/>
      <c r="AG46" s="194"/>
      <c r="AH46" s="194"/>
      <c r="AI46" s="188" t="s">
        <v>80</v>
      </c>
      <c r="AJ46" s="212">
        <v>4</v>
      </c>
      <c r="AK46" s="207"/>
      <c r="AL46" s="208"/>
      <c r="AM46" s="208"/>
      <c r="AN46" s="208"/>
      <c r="AO46" s="208"/>
      <c r="AP46" s="188"/>
      <c r="AQ46" s="191"/>
      <c r="AR46" s="207"/>
      <c r="AS46" s="208"/>
      <c r="AT46" s="208"/>
      <c r="AU46" s="208"/>
      <c r="AV46" s="208"/>
      <c r="AW46" s="188"/>
      <c r="AX46" s="192"/>
      <c r="AY46" s="230"/>
      <c r="AZ46" s="230"/>
      <c r="DF46" s="77"/>
    </row>
    <row r="47" spans="1:110" s="87" customFormat="1">
      <c r="A47" s="91" t="s">
        <v>108</v>
      </c>
      <c r="B47" s="205" t="s">
        <v>109</v>
      </c>
      <c r="C47" s="211">
        <f>D47+E47+F47+G47+H47</f>
        <v>18</v>
      </c>
      <c r="D47" s="184">
        <f t="shared" si="43"/>
        <v>18</v>
      </c>
      <c r="E47" s="185">
        <f t="shared" si="43"/>
        <v>0</v>
      </c>
      <c r="F47" s="185">
        <f t="shared" si="43"/>
        <v>0</v>
      </c>
      <c r="G47" s="185">
        <f t="shared" si="43"/>
        <v>0</v>
      </c>
      <c r="H47" s="185">
        <f t="shared" si="43"/>
        <v>0</v>
      </c>
      <c r="I47" s="193"/>
      <c r="J47" s="194"/>
      <c r="K47" s="194"/>
      <c r="L47" s="194"/>
      <c r="M47" s="194"/>
      <c r="N47" s="188"/>
      <c r="O47" s="191"/>
      <c r="P47" s="193"/>
      <c r="Q47" s="194"/>
      <c r="R47" s="194"/>
      <c r="S47" s="194"/>
      <c r="T47" s="194"/>
      <c r="U47" s="188"/>
      <c r="V47" s="191"/>
      <c r="W47" s="193">
        <v>18</v>
      </c>
      <c r="X47" s="194"/>
      <c r="Y47" s="194"/>
      <c r="Z47" s="194"/>
      <c r="AA47" s="194"/>
      <c r="AB47" s="188" t="s">
        <v>36</v>
      </c>
      <c r="AC47" s="191">
        <v>2</v>
      </c>
      <c r="AD47" s="193"/>
      <c r="AE47" s="194"/>
      <c r="AF47" s="194"/>
      <c r="AG47" s="194"/>
      <c r="AH47" s="194"/>
      <c r="AI47" s="188"/>
      <c r="AJ47" s="212"/>
      <c r="AK47" s="207"/>
      <c r="AL47" s="208"/>
      <c r="AM47" s="208"/>
      <c r="AN47" s="208"/>
      <c r="AO47" s="208"/>
      <c r="AP47" s="188"/>
      <c r="AQ47" s="191"/>
      <c r="AR47" s="207"/>
      <c r="AS47" s="208"/>
      <c r="AT47" s="208"/>
      <c r="AU47" s="208"/>
      <c r="AV47" s="208"/>
      <c r="AW47" s="188"/>
      <c r="AX47" s="192"/>
      <c r="AY47" s="229"/>
      <c r="AZ47" s="229"/>
      <c r="BA47" s="69"/>
      <c r="DF47" s="64"/>
    </row>
    <row r="48" spans="1:110" s="93" customFormat="1" ht="24">
      <c r="A48" s="92" t="s">
        <v>110</v>
      </c>
      <c r="B48" s="213" t="s">
        <v>111</v>
      </c>
      <c r="C48" s="214">
        <f t="shared" ref="C48:AX48" si="44">SUM(C49:C64)</f>
        <v>553</v>
      </c>
      <c r="D48" s="214">
        <f t="shared" si="44"/>
        <v>45</v>
      </c>
      <c r="E48" s="214">
        <f t="shared" si="44"/>
        <v>235</v>
      </c>
      <c r="F48" s="214">
        <f t="shared" si="44"/>
        <v>60</v>
      </c>
      <c r="G48" s="214">
        <f t="shared" si="44"/>
        <v>0</v>
      </c>
      <c r="H48" s="214">
        <f t="shared" si="44"/>
        <v>213</v>
      </c>
      <c r="I48" s="214">
        <f t="shared" si="44"/>
        <v>0</v>
      </c>
      <c r="J48" s="214">
        <f t="shared" si="44"/>
        <v>0</v>
      </c>
      <c r="K48" s="214">
        <f t="shared" si="44"/>
        <v>0</v>
      </c>
      <c r="L48" s="214">
        <f t="shared" si="44"/>
        <v>0</v>
      </c>
      <c r="M48" s="214">
        <f t="shared" si="44"/>
        <v>0</v>
      </c>
      <c r="N48" s="197">
        <f>COUNTIF(N49:N64,"E")</f>
        <v>0</v>
      </c>
      <c r="O48" s="214">
        <f t="shared" si="44"/>
        <v>0</v>
      </c>
      <c r="P48" s="214">
        <f t="shared" si="44"/>
        <v>0</v>
      </c>
      <c r="Q48" s="214">
        <f t="shared" si="44"/>
        <v>0</v>
      </c>
      <c r="R48" s="214">
        <f t="shared" si="44"/>
        <v>0</v>
      </c>
      <c r="S48" s="214">
        <f t="shared" si="44"/>
        <v>0</v>
      </c>
      <c r="T48" s="214">
        <f t="shared" si="44"/>
        <v>0</v>
      </c>
      <c r="U48" s="197">
        <f>COUNTIF(U49:U64,"E")</f>
        <v>0</v>
      </c>
      <c r="V48" s="214">
        <f t="shared" si="44"/>
        <v>0</v>
      </c>
      <c r="W48" s="214">
        <f t="shared" si="44"/>
        <v>45</v>
      </c>
      <c r="X48" s="214">
        <f t="shared" si="44"/>
        <v>30</v>
      </c>
      <c r="Y48" s="214">
        <f t="shared" si="44"/>
        <v>0</v>
      </c>
      <c r="Z48" s="214">
        <f t="shared" si="44"/>
        <v>0</v>
      </c>
      <c r="AA48" s="214">
        <f t="shared" si="44"/>
        <v>0</v>
      </c>
      <c r="AB48" s="197">
        <f>COUNTIF(AB49:AB64,"E")</f>
        <v>0</v>
      </c>
      <c r="AC48" s="214">
        <f t="shared" si="44"/>
        <v>8</v>
      </c>
      <c r="AD48" s="214">
        <f t="shared" si="44"/>
        <v>0</v>
      </c>
      <c r="AE48" s="214">
        <f t="shared" si="44"/>
        <v>95</v>
      </c>
      <c r="AF48" s="214">
        <f t="shared" si="44"/>
        <v>0</v>
      </c>
      <c r="AG48" s="214">
        <f t="shared" si="44"/>
        <v>0</v>
      </c>
      <c r="AH48" s="214">
        <f t="shared" si="44"/>
        <v>114</v>
      </c>
      <c r="AI48" s="197">
        <f>COUNTIF(AI49:AI64,"E")</f>
        <v>0</v>
      </c>
      <c r="AJ48" s="214">
        <f t="shared" si="44"/>
        <v>23</v>
      </c>
      <c r="AK48" s="214">
        <f t="shared" si="44"/>
        <v>0</v>
      </c>
      <c r="AL48" s="214">
        <f t="shared" si="44"/>
        <v>65</v>
      </c>
      <c r="AM48" s="214">
        <f t="shared" si="44"/>
        <v>30</v>
      </c>
      <c r="AN48" s="214">
        <f t="shared" si="44"/>
        <v>0</v>
      </c>
      <c r="AO48" s="214">
        <f t="shared" si="44"/>
        <v>63</v>
      </c>
      <c r="AP48" s="197">
        <f>COUNTIF(AP49:AP64,"E")</f>
        <v>0</v>
      </c>
      <c r="AQ48" s="214">
        <f t="shared" si="44"/>
        <v>18</v>
      </c>
      <c r="AR48" s="214">
        <f t="shared" si="44"/>
        <v>0</v>
      </c>
      <c r="AS48" s="214">
        <f t="shared" si="44"/>
        <v>45</v>
      </c>
      <c r="AT48" s="214">
        <f t="shared" si="44"/>
        <v>30</v>
      </c>
      <c r="AU48" s="214">
        <f t="shared" si="44"/>
        <v>0</v>
      </c>
      <c r="AV48" s="214">
        <f t="shared" si="44"/>
        <v>36</v>
      </c>
      <c r="AW48" s="197">
        <f>COUNTIF(AW49:AW64,"E")</f>
        <v>0</v>
      </c>
      <c r="AX48" s="214">
        <f t="shared" si="44"/>
        <v>16</v>
      </c>
      <c r="AY48" s="229"/>
      <c r="AZ48" s="229"/>
      <c r="BA48" s="69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DF48" s="94"/>
    </row>
    <row r="49" spans="1:110" s="97" customFormat="1">
      <c r="A49" s="95" t="s">
        <v>112</v>
      </c>
      <c r="B49" s="215" t="s">
        <v>113</v>
      </c>
      <c r="C49" s="211">
        <f t="shared" si="42"/>
        <v>60</v>
      </c>
      <c r="D49" s="184">
        <f t="shared" ref="D49:H64" si="45">SUM(I49+P49+W49+AD49+AK49+AR49)</f>
        <v>0</v>
      </c>
      <c r="E49" s="185">
        <f t="shared" si="45"/>
        <v>0</v>
      </c>
      <c r="F49" s="185">
        <f t="shared" si="45"/>
        <v>60</v>
      </c>
      <c r="G49" s="185">
        <f t="shared" si="45"/>
        <v>0</v>
      </c>
      <c r="H49" s="185">
        <f t="shared" si="45"/>
        <v>0</v>
      </c>
      <c r="I49" s="216"/>
      <c r="J49" s="217"/>
      <c r="K49" s="217"/>
      <c r="L49" s="217"/>
      <c r="M49" s="217"/>
      <c r="N49" s="218"/>
      <c r="O49" s="189"/>
      <c r="P49" s="216"/>
      <c r="Q49" s="217"/>
      <c r="R49" s="217"/>
      <c r="S49" s="217"/>
      <c r="T49" s="217"/>
      <c r="U49" s="218"/>
      <c r="V49" s="189"/>
      <c r="W49" s="216"/>
      <c r="X49" s="217"/>
      <c r="Y49" s="217"/>
      <c r="Z49" s="217"/>
      <c r="AA49" s="217"/>
      <c r="AB49" s="218"/>
      <c r="AC49" s="189"/>
      <c r="AD49" s="193"/>
      <c r="AE49" s="194"/>
      <c r="AF49" s="194"/>
      <c r="AG49" s="194"/>
      <c r="AH49" s="194"/>
      <c r="AI49" s="188"/>
      <c r="AJ49" s="190"/>
      <c r="AK49" s="219"/>
      <c r="AL49" s="220"/>
      <c r="AM49" s="220">
        <v>30</v>
      </c>
      <c r="AN49" s="220"/>
      <c r="AO49" s="220"/>
      <c r="AP49" s="218" t="s">
        <v>49</v>
      </c>
      <c r="AQ49" s="191">
        <v>4</v>
      </c>
      <c r="AR49" s="219"/>
      <c r="AS49" s="220"/>
      <c r="AT49" s="220">
        <v>30</v>
      </c>
      <c r="AU49" s="220"/>
      <c r="AV49" s="220"/>
      <c r="AW49" s="218" t="s">
        <v>49</v>
      </c>
      <c r="AX49" s="198">
        <v>4</v>
      </c>
      <c r="AY49" s="96"/>
      <c r="AZ49" s="96"/>
      <c r="DF49" s="98"/>
    </row>
    <row r="50" spans="1:110" s="97" customFormat="1" ht="12.75">
      <c r="A50" s="95" t="s">
        <v>114</v>
      </c>
      <c r="B50" s="221" t="s">
        <v>9</v>
      </c>
      <c r="C50" s="211">
        <f t="shared" si="42"/>
        <v>45</v>
      </c>
      <c r="D50" s="184">
        <f t="shared" si="45"/>
        <v>30</v>
      </c>
      <c r="E50" s="185">
        <f t="shared" si="45"/>
        <v>15</v>
      </c>
      <c r="F50" s="185">
        <f t="shared" si="45"/>
        <v>0</v>
      </c>
      <c r="G50" s="185">
        <f t="shared" si="45"/>
        <v>0</v>
      </c>
      <c r="H50" s="185">
        <f t="shared" si="45"/>
        <v>0</v>
      </c>
      <c r="I50" s="216"/>
      <c r="J50" s="217"/>
      <c r="K50" s="217"/>
      <c r="L50" s="217"/>
      <c r="M50" s="217"/>
      <c r="N50" s="218"/>
      <c r="O50" s="189"/>
      <c r="P50" s="216"/>
      <c r="Q50" s="217"/>
      <c r="R50" s="217"/>
      <c r="S50" s="217"/>
      <c r="T50" s="217"/>
      <c r="U50" s="218"/>
      <c r="V50" s="189"/>
      <c r="W50" s="216">
        <v>30</v>
      </c>
      <c r="X50" s="217">
        <v>15</v>
      </c>
      <c r="Y50" s="217"/>
      <c r="Z50" s="217"/>
      <c r="AA50" s="217"/>
      <c r="AB50" s="218" t="s">
        <v>85</v>
      </c>
      <c r="AC50" s="189">
        <v>4</v>
      </c>
      <c r="AD50" s="193"/>
      <c r="AE50" s="194"/>
      <c r="AF50" s="194"/>
      <c r="AG50" s="194"/>
      <c r="AH50" s="194"/>
      <c r="AI50" s="188"/>
      <c r="AJ50" s="190"/>
      <c r="AK50" s="219"/>
      <c r="AL50" s="220"/>
      <c r="AM50" s="220"/>
      <c r="AN50" s="220"/>
      <c r="AO50" s="220"/>
      <c r="AP50" s="218"/>
      <c r="AQ50" s="206"/>
      <c r="AR50" s="219"/>
      <c r="AS50" s="220"/>
      <c r="AT50" s="220"/>
      <c r="AU50" s="220"/>
      <c r="AV50" s="220"/>
      <c r="AW50" s="218"/>
      <c r="AX50" s="198"/>
      <c r="AY50" s="96"/>
      <c r="AZ50" s="96"/>
      <c r="DF50" s="98"/>
    </row>
    <row r="51" spans="1:110" s="76" customFormat="1" ht="12.75">
      <c r="A51" s="99" t="s">
        <v>115</v>
      </c>
      <c r="B51" s="222" t="s">
        <v>116</v>
      </c>
      <c r="C51" s="211">
        <f t="shared" si="42"/>
        <v>30</v>
      </c>
      <c r="D51" s="184">
        <f t="shared" si="45"/>
        <v>15</v>
      </c>
      <c r="E51" s="185">
        <f t="shared" si="45"/>
        <v>15</v>
      </c>
      <c r="F51" s="185">
        <f t="shared" si="45"/>
        <v>0</v>
      </c>
      <c r="G51" s="185">
        <f t="shared" si="45"/>
        <v>0</v>
      </c>
      <c r="H51" s="185">
        <f t="shared" si="45"/>
        <v>0</v>
      </c>
      <c r="I51" s="193"/>
      <c r="J51" s="194"/>
      <c r="K51" s="194"/>
      <c r="L51" s="194"/>
      <c r="M51" s="194"/>
      <c r="N51" s="188"/>
      <c r="O51" s="190"/>
      <c r="P51" s="193"/>
      <c r="Q51" s="194"/>
      <c r="R51" s="194"/>
      <c r="S51" s="194"/>
      <c r="T51" s="194"/>
      <c r="U51" s="188"/>
      <c r="V51" s="190"/>
      <c r="W51" s="193">
        <v>15</v>
      </c>
      <c r="X51" s="194">
        <v>15</v>
      </c>
      <c r="Y51" s="194"/>
      <c r="Z51" s="194"/>
      <c r="AA51" s="194"/>
      <c r="AB51" s="188" t="s">
        <v>85</v>
      </c>
      <c r="AC51" s="190">
        <v>4</v>
      </c>
      <c r="AD51" s="193"/>
      <c r="AE51" s="194"/>
      <c r="AF51" s="194"/>
      <c r="AG51" s="194"/>
      <c r="AH51" s="194"/>
      <c r="AI51" s="188"/>
      <c r="AJ51" s="190"/>
      <c r="AK51" s="207"/>
      <c r="AL51" s="208"/>
      <c r="AM51" s="208"/>
      <c r="AN51" s="208"/>
      <c r="AO51" s="208"/>
      <c r="AP51" s="188"/>
      <c r="AQ51" s="191"/>
      <c r="AR51" s="207"/>
      <c r="AS51" s="208"/>
      <c r="AT51" s="208"/>
      <c r="AU51" s="208"/>
      <c r="AV51" s="208"/>
      <c r="AW51" s="188"/>
      <c r="AX51" s="192"/>
      <c r="AY51" s="75"/>
      <c r="AZ51" s="75"/>
      <c r="DF51" s="77"/>
    </row>
    <row r="52" spans="1:110" s="76" customFormat="1" ht="25.5">
      <c r="A52" s="99" t="s">
        <v>117</v>
      </c>
      <c r="B52" s="222" t="s">
        <v>118</v>
      </c>
      <c r="C52" s="211">
        <f t="shared" si="42"/>
        <v>45</v>
      </c>
      <c r="D52" s="184">
        <f t="shared" si="45"/>
        <v>0</v>
      </c>
      <c r="E52" s="185">
        <v>30</v>
      </c>
      <c r="F52" s="185">
        <f t="shared" si="45"/>
        <v>0</v>
      </c>
      <c r="G52" s="185">
        <f t="shared" si="45"/>
        <v>0</v>
      </c>
      <c r="H52" s="185">
        <f t="shared" si="45"/>
        <v>15</v>
      </c>
      <c r="I52" s="193"/>
      <c r="J52" s="194"/>
      <c r="K52" s="194"/>
      <c r="L52" s="194"/>
      <c r="M52" s="194"/>
      <c r="N52" s="188"/>
      <c r="O52" s="190"/>
      <c r="P52" s="193"/>
      <c r="Q52" s="194"/>
      <c r="R52" s="194"/>
      <c r="S52" s="194"/>
      <c r="T52" s="194"/>
      <c r="U52" s="188"/>
      <c r="V52" s="190"/>
      <c r="W52" s="193"/>
      <c r="X52" s="194"/>
      <c r="Y52" s="194"/>
      <c r="Z52" s="194"/>
      <c r="AA52" s="194"/>
      <c r="AB52" s="188"/>
      <c r="AC52" s="190"/>
      <c r="AD52" s="193"/>
      <c r="AE52" s="194"/>
      <c r="AF52" s="194"/>
      <c r="AG52" s="194"/>
      <c r="AH52" s="194"/>
      <c r="AI52" s="188"/>
      <c r="AJ52" s="190"/>
      <c r="AK52" s="207"/>
      <c r="AL52" s="194">
        <v>15</v>
      </c>
      <c r="AM52" s="194"/>
      <c r="AN52" s="194"/>
      <c r="AO52" s="194">
        <v>15</v>
      </c>
      <c r="AP52" s="188" t="s">
        <v>49</v>
      </c>
      <c r="AQ52" s="190">
        <v>4</v>
      </c>
      <c r="AR52" s="207"/>
      <c r="AS52" s="208">
        <v>15</v>
      </c>
      <c r="AT52" s="208"/>
      <c r="AU52" s="208"/>
      <c r="AV52" s="208"/>
      <c r="AW52" s="188" t="s">
        <v>49</v>
      </c>
      <c r="AX52" s="192">
        <v>3</v>
      </c>
      <c r="AY52" s="75"/>
      <c r="AZ52" s="75"/>
      <c r="DF52" s="77"/>
    </row>
    <row r="53" spans="1:110" s="76" customFormat="1" ht="12.75">
      <c r="A53" s="99" t="s">
        <v>119</v>
      </c>
      <c r="B53" s="222" t="s">
        <v>120</v>
      </c>
      <c r="C53" s="211">
        <f t="shared" si="42"/>
        <v>35</v>
      </c>
      <c r="D53" s="184">
        <f t="shared" si="45"/>
        <v>0</v>
      </c>
      <c r="E53" s="185">
        <f t="shared" si="45"/>
        <v>20</v>
      </c>
      <c r="F53" s="185">
        <f t="shared" si="45"/>
        <v>0</v>
      </c>
      <c r="G53" s="185">
        <f t="shared" si="45"/>
        <v>0</v>
      </c>
      <c r="H53" s="185">
        <f t="shared" si="45"/>
        <v>15</v>
      </c>
      <c r="I53" s="193"/>
      <c r="J53" s="194"/>
      <c r="K53" s="194"/>
      <c r="L53" s="194"/>
      <c r="M53" s="194"/>
      <c r="N53" s="188"/>
      <c r="O53" s="190"/>
      <c r="P53" s="193"/>
      <c r="Q53" s="194"/>
      <c r="R53" s="194"/>
      <c r="S53" s="194"/>
      <c r="T53" s="194"/>
      <c r="U53" s="188"/>
      <c r="V53" s="190"/>
      <c r="W53" s="193"/>
      <c r="X53" s="194"/>
      <c r="Y53" s="194"/>
      <c r="Z53" s="194"/>
      <c r="AA53" s="194"/>
      <c r="AB53" s="188"/>
      <c r="AC53" s="190"/>
      <c r="AD53" s="193"/>
      <c r="AE53" s="194">
        <v>20</v>
      </c>
      <c r="AF53" s="194"/>
      <c r="AG53" s="194"/>
      <c r="AH53" s="194">
        <v>15</v>
      </c>
      <c r="AI53" s="188" t="s">
        <v>49</v>
      </c>
      <c r="AJ53" s="190">
        <v>4</v>
      </c>
      <c r="AK53" s="207"/>
      <c r="AL53" s="208"/>
      <c r="AM53" s="208"/>
      <c r="AN53" s="208"/>
      <c r="AO53" s="208"/>
      <c r="AP53" s="188"/>
      <c r="AQ53" s="192"/>
      <c r="AR53" s="207"/>
      <c r="AS53" s="208"/>
      <c r="AT53" s="208"/>
      <c r="AU53" s="208"/>
      <c r="AV53" s="208"/>
      <c r="AW53" s="188"/>
      <c r="AX53" s="192"/>
      <c r="AY53" s="75"/>
      <c r="AZ53" s="75"/>
      <c r="DF53" s="77"/>
    </row>
    <row r="54" spans="1:110" s="87" customFormat="1" ht="32.25" customHeight="1">
      <c r="A54" s="100" t="s">
        <v>121</v>
      </c>
      <c r="B54" s="221" t="s">
        <v>122</v>
      </c>
      <c r="C54" s="211">
        <f t="shared" si="42"/>
        <v>35</v>
      </c>
      <c r="D54" s="184">
        <f t="shared" si="45"/>
        <v>0</v>
      </c>
      <c r="E54" s="185">
        <f t="shared" si="45"/>
        <v>20</v>
      </c>
      <c r="F54" s="185">
        <f t="shared" si="45"/>
        <v>0</v>
      </c>
      <c r="G54" s="185">
        <f t="shared" si="45"/>
        <v>0</v>
      </c>
      <c r="H54" s="185">
        <f t="shared" si="45"/>
        <v>15</v>
      </c>
      <c r="I54" s="193"/>
      <c r="J54" s="194"/>
      <c r="K54" s="194"/>
      <c r="L54" s="194"/>
      <c r="M54" s="194"/>
      <c r="N54" s="188"/>
      <c r="O54" s="190"/>
      <c r="P54" s="193"/>
      <c r="Q54" s="194"/>
      <c r="R54" s="194"/>
      <c r="S54" s="194"/>
      <c r="T54" s="194"/>
      <c r="U54" s="188"/>
      <c r="V54" s="190"/>
      <c r="W54" s="193"/>
      <c r="X54" s="194"/>
      <c r="Y54" s="194"/>
      <c r="Z54" s="194"/>
      <c r="AA54" s="194"/>
      <c r="AB54" s="188"/>
      <c r="AC54" s="190"/>
      <c r="AD54" s="193"/>
      <c r="AE54" s="194"/>
      <c r="AF54" s="194"/>
      <c r="AG54" s="194"/>
      <c r="AH54" s="194"/>
      <c r="AI54" s="188"/>
      <c r="AJ54" s="190"/>
      <c r="AK54" s="207"/>
      <c r="AL54" s="194">
        <v>20</v>
      </c>
      <c r="AM54" s="194"/>
      <c r="AN54" s="194"/>
      <c r="AO54" s="194">
        <v>15</v>
      </c>
      <c r="AP54" s="188" t="s">
        <v>49</v>
      </c>
      <c r="AQ54" s="190">
        <v>4</v>
      </c>
      <c r="AR54" s="207"/>
      <c r="AS54" s="208"/>
      <c r="AT54" s="208"/>
      <c r="AU54" s="208"/>
      <c r="AV54" s="208"/>
      <c r="AW54" s="188"/>
      <c r="AX54" s="192"/>
      <c r="AY54" s="71"/>
      <c r="AZ54" s="71"/>
      <c r="BA54" s="69"/>
      <c r="DF54" s="64"/>
    </row>
    <row r="55" spans="1:110" s="76" customFormat="1" ht="22.5" customHeight="1">
      <c r="A55" s="99" t="s">
        <v>123</v>
      </c>
      <c r="B55" s="221" t="s">
        <v>124</v>
      </c>
      <c r="C55" s="211">
        <f t="shared" si="42"/>
        <v>33</v>
      </c>
      <c r="D55" s="184">
        <f t="shared" si="45"/>
        <v>0</v>
      </c>
      <c r="E55" s="185">
        <f t="shared" si="45"/>
        <v>15</v>
      </c>
      <c r="F55" s="185">
        <f t="shared" si="45"/>
        <v>0</v>
      </c>
      <c r="G55" s="185">
        <f t="shared" si="45"/>
        <v>0</v>
      </c>
      <c r="H55" s="185">
        <f t="shared" si="45"/>
        <v>18</v>
      </c>
      <c r="I55" s="193"/>
      <c r="J55" s="194"/>
      <c r="K55" s="194"/>
      <c r="L55" s="194"/>
      <c r="M55" s="194"/>
      <c r="N55" s="188"/>
      <c r="O55" s="190"/>
      <c r="P55" s="193"/>
      <c r="Q55" s="194"/>
      <c r="R55" s="194"/>
      <c r="S55" s="194"/>
      <c r="T55" s="194"/>
      <c r="U55" s="188"/>
      <c r="V55" s="190"/>
      <c r="W55" s="193"/>
      <c r="X55" s="194"/>
      <c r="Y55" s="194"/>
      <c r="Z55" s="194"/>
      <c r="AA55" s="194"/>
      <c r="AB55" s="188"/>
      <c r="AC55" s="190"/>
      <c r="AD55" s="193"/>
      <c r="AE55" s="194"/>
      <c r="AF55" s="194"/>
      <c r="AG55" s="194"/>
      <c r="AH55" s="194"/>
      <c r="AI55" s="188"/>
      <c r="AJ55" s="190"/>
      <c r="AK55" s="207"/>
      <c r="AL55" s="208"/>
      <c r="AM55" s="208"/>
      <c r="AN55" s="208"/>
      <c r="AO55" s="208"/>
      <c r="AP55" s="188"/>
      <c r="AQ55" s="191"/>
      <c r="AR55" s="207"/>
      <c r="AS55" s="208">
        <v>15</v>
      </c>
      <c r="AT55" s="208"/>
      <c r="AU55" s="208"/>
      <c r="AV55" s="208">
        <v>18</v>
      </c>
      <c r="AW55" s="188" t="s">
        <v>49</v>
      </c>
      <c r="AX55" s="192">
        <v>3</v>
      </c>
      <c r="AY55" s="75"/>
      <c r="AZ55" s="75"/>
      <c r="DF55" s="77"/>
    </row>
    <row r="56" spans="1:110" s="76" customFormat="1" ht="27.75" customHeight="1">
      <c r="A56" s="99" t="s">
        <v>125</v>
      </c>
      <c r="B56" s="221" t="s">
        <v>126</v>
      </c>
      <c r="C56" s="211">
        <f t="shared" si="42"/>
        <v>48</v>
      </c>
      <c r="D56" s="184">
        <f t="shared" si="45"/>
        <v>0</v>
      </c>
      <c r="E56" s="185">
        <v>30</v>
      </c>
      <c r="F56" s="185">
        <f t="shared" si="45"/>
        <v>0</v>
      </c>
      <c r="G56" s="185">
        <f t="shared" si="45"/>
        <v>0</v>
      </c>
      <c r="H56" s="185">
        <f t="shared" si="45"/>
        <v>18</v>
      </c>
      <c r="I56" s="193"/>
      <c r="J56" s="194"/>
      <c r="K56" s="194"/>
      <c r="L56" s="194"/>
      <c r="M56" s="194"/>
      <c r="N56" s="188"/>
      <c r="O56" s="190"/>
      <c r="P56" s="193"/>
      <c r="Q56" s="194"/>
      <c r="R56" s="194"/>
      <c r="S56" s="194"/>
      <c r="T56" s="194"/>
      <c r="U56" s="188"/>
      <c r="V56" s="190"/>
      <c r="W56" s="193"/>
      <c r="X56" s="194"/>
      <c r="Y56" s="194"/>
      <c r="Z56" s="194"/>
      <c r="AA56" s="194"/>
      <c r="AB56" s="188"/>
      <c r="AC56" s="190"/>
      <c r="AD56" s="193"/>
      <c r="AE56" s="194"/>
      <c r="AF56" s="194"/>
      <c r="AG56" s="194"/>
      <c r="AH56" s="194"/>
      <c r="AI56" s="188"/>
      <c r="AJ56" s="190"/>
      <c r="AK56" s="207"/>
      <c r="AL56" s="208">
        <v>15</v>
      </c>
      <c r="AM56" s="208"/>
      <c r="AN56" s="208"/>
      <c r="AO56" s="208">
        <v>18</v>
      </c>
      <c r="AP56" s="188" t="s">
        <v>49</v>
      </c>
      <c r="AQ56" s="191">
        <v>3</v>
      </c>
      <c r="AR56" s="207"/>
      <c r="AS56" s="208">
        <v>15</v>
      </c>
      <c r="AT56" s="208"/>
      <c r="AU56" s="208"/>
      <c r="AV56" s="208"/>
      <c r="AW56" s="188" t="s">
        <v>49</v>
      </c>
      <c r="AX56" s="192">
        <v>3</v>
      </c>
      <c r="AY56" s="75"/>
      <c r="AZ56" s="75"/>
      <c r="DF56" s="77"/>
    </row>
    <row r="57" spans="1:110" s="76" customFormat="1" ht="27.75" customHeight="1">
      <c r="A57" s="99" t="s">
        <v>127</v>
      </c>
      <c r="B57" s="221" t="s">
        <v>128</v>
      </c>
      <c r="C57" s="211">
        <v>33</v>
      </c>
      <c r="D57" s="184">
        <v>0</v>
      </c>
      <c r="E57" s="185">
        <v>15</v>
      </c>
      <c r="F57" s="185">
        <v>0</v>
      </c>
      <c r="G57" s="185">
        <v>0</v>
      </c>
      <c r="H57" s="185">
        <v>18</v>
      </c>
      <c r="I57" s="193"/>
      <c r="J57" s="194"/>
      <c r="K57" s="194"/>
      <c r="L57" s="194"/>
      <c r="M57" s="194"/>
      <c r="N57" s="188"/>
      <c r="O57" s="190"/>
      <c r="P57" s="193"/>
      <c r="Q57" s="194"/>
      <c r="R57" s="194"/>
      <c r="S57" s="194"/>
      <c r="T57" s="194"/>
      <c r="U57" s="188"/>
      <c r="V57" s="190"/>
      <c r="W57" s="193"/>
      <c r="X57" s="194"/>
      <c r="Y57" s="194"/>
      <c r="Z57" s="194"/>
      <c r="AA57" s="194"/>
      <c r="AB57" s="188"/>
      <c r="AC57" s="190"/>
      <c r="AD57" s="193"/>
      <c r="AE57" s="194">
        <v>15</v>
      </c>
      <c r="AF57" s="194"/>
      <c r="AG57" s="194"/>
      <c r="AH57" s="194">
        <v>18</v>
      </c>
      <c r="AI57" s="188" t="s">
        <v>49</v>
      </c>
      <c r="AJ57" s="190">
        <v>3</v>
      </c>
      <c r="AK57" s="207"/>
      <c r="AL57" s="208"/>
      <c r="AM57" s="208"/>
      <c r="AN57" s="208"/>
      <c r="AO57" s="208"/>
      <c r="AP57" s="188"/>
      <c r="AQ57" s="191"/>
      <c r="AR57" s="207"/>
      <c r="AS57" s="208"/>
      <c r="AT57" s="208"/>
      <c r="AU57" s="208"/>
      <c r="AV57" s="208"/>
      <c r="AW57" s="188"/>
      <c r="AX57" s="192"/>
      <c r="AY57" s="75"/>
      <c r="AZ57" s="75"/>
      <c r="DF57" s="77"/>
    </row>
    <row r="58" spans="1:110" s="76" customFormat="1" ht="24.75" customHeight="1">
      <c r="A58" s="99" t="s">
        <v>129</v>
      </c>
      <c r="B58" s="221" t="s">
        <v>130</v>
      </c>
      <c r="C58" s="211">
        <f t="shared" si="42"/>
        <v>30</v>
      </c>
      <c r="D58" s="184">
        <f t="shared" si="45"/>
        <v>0</v>
      </c>
      <c r="E58" s="185">
        <f t="shared" si="45"/>
        <v>15</v>
      </c>
      <c r="F58" s="185">
        <f t="shared" si="45"/>
        <v>0</v>
      </c>
      <c r="G58" s="185">
        <f t="shared" si="45"/>
        <v>0</v>
      </c>
      <c r="H58" s="185">
        <f t="shared" si="45"/>
        <v>15</v>
      </c>
      <c r="I58" s="193"/>
      <c r="J58" s="194"/>
      <c r="K58" s="194"/>
      <c r="L58" s="194"/>
      <c r="M58" s="194"/>
      <c r="N58" s="188"/>
      <c r="O58" s="190"/>
      <c r="P58" s="193"/>
      <c r="Q58" s="194"/>
      <c r="R58" s="194"/>
      <c r="S58" s="194"/>
      <c r="T58" s="194"/>
      <c r="U58" s="188"/>
      <c r="V58" s="190"/>
      <c r="W58" s="193"/>
      <c r="X58" s="194"/>
      <c r="Y58" s="194"/>
      <c r="Z58" s="194"/>
      <c r="AA58" s="194"/>
      <c r="AB58" s="188"/>
      <c r="AC58" s="190"/>
      <c r="AD58" s="193"/>
      <c r="AE58" s="208">
        <v>15</v>
      </c>
      <c r="AF58" s="208"/>
      <c r="AG58" s="208"/>
      <c r="AH58" s="208">
        <v>15</v>
      </c>
      <c r="AI58" s="188" t="s">
        <v>49</v>
      </c>
      <c r="AJ58" s="191">
        <v>4</v>
      </c>
      <c r="AK58" s="207"/>
      <c r="AL58" s="208"/>
      <c r="AM58" s="208"/>
      <c r="AN58" s="208"/>
      <c r="AO58" s="208"/>
      <c r="AP58" s="188"/>
      <c r="AQ58" s="191"/>
      <c r="AR58" s="207"/>
      <c r="AS58" s="208"/>
      <c r="AT58" s="208"/>
      <c r="AU58" s="208"/>
      <c r="AV58" s="208"/>
      <c r="AW58" s="188"/>
      <c r="AX58" s="192"/>
      <c r="AY58" s="75"/>
      <c r="AZ58" s="75"/>
      <c r="DF58" s="77"/>
    </row>
    <row r="59" spans="1:110" s="76" customFormat="1" ht="12.75" customHeight="1">
      <c r="A59" s="99" t="s">
        <v>131</v>
      </c>
      <c r="B59" s="221" t="s">
        <v>132</v>
      </c>
      <c r="C59" s="211">
        <f t="shared" si="42"/>
        <v>30</v>
      </c>
      <c r="D59" s="184">
        <f t="shared" si="45"/>
        <v>0</v>
      </c>
      <c r="E59" s="185">
        <f t="shared" si="45"/>
        <v>15</v>
      </c>
      <c r="F59" s="185">
        <f t="shared" si="45"/>
        <v>0</v>
      </c>
      <c r="G59" s="185">
        <f t="shared" si="45"/>
        <v>0</v>
      </c>
      <c r="H59" s="185">
        <f t="shared" si="45"/>
        <v>15</v>
      </c>
      <c r="I59" s="193"/>
      <c r="J59" s="194"/>
      <c r="K59" s="194"/>
      <c r="L59" s="194"/>
      <c r="M59" s="194"/>
      <c r="N59" s="188"/>
      <c r="O59" s="190"/>
      <c r="P59" s="193"/>
      <c r="Q59" s="194"/>
      <c r="R59" s="194"/>
      <c r="S59" s="194"/>
      <c r="T59" s="194"/>
      <c r="U59" s="188"/>
      <c r="V59" s="190"/>
      <c r="W59" s="193"/>
      <c r="X59" s="194"/>
      <c r="Y59" s="194"/>
      <c r="Z59" s="194"/>
      <c r="AA59" s="194"/>
      <c r="AB59" s="188"/>
      <c r="AC59" s="190"/>
      <c r="AD59" s="193"/>
      <c r="AE59" s="194"/>
      <c r="AF59" s="194"/>
      <c r="AG59" s="194"/>
      <c r="AH59" s="194"/>
      <c r="AI59" s="188"/>
      <c r="AJ59" s="190"/>
      <c r="AK59" s="207"/>
      <c r="AL59" s="194">
        <v>15</v>
      </c>
      <c r="AM59" s="194"/>
      <c r="AN59" s="194"/>
      <c r="AO59" s="194">
        <v>15</v>
      </c>
      <c r="AP59" s="188" t="s">
        <v>49</v>
      </c>
      <c r="AQ59" s="190">
        <v>3</v>
      </c>
      <c r="AR59" s="207"/>
      <c r="AS59" s="208"/>
      <c r="AT59" s="208"/>
      <c r="AU59" s="208"/>
      <c r="AV59" s="208"/>
      <c r="AW59" s="188"/>
      <c r="AX59" s="192"/>
      <c r="AY59" s="75"/>
      <c r="AZ59" s="75"/>
      <c r="BA59" s="97"/>
      <c r="DF59" s="77"/>
    </row>
    <row r="60" spans="1:110" s="76" customFormat="1" ht="41.25" customHeight="1">
      <c r="A60" s="99" t="s">
        <v>133</v>
      </c>
      <c r="B60" s="221" t="s">
        <v>134</v>
      </c>
      <c r="C60" s="211">
        <f t="shared" si="42"/>
        <v>18</v>
      </c>
      <c r="D60" s="184">
        <f t="shared" si="45"/>
        <v>0</v>
      </c>
      <c r="E60" s="185">
        <f t="shared" si="45"/>
        <v>0</v>
      </c>
      <c r="F60" s="185">
        <f t="shared" si="45"/>
        <v>0</v>
      </c>
      <c r="G60" s="185">
        <f t="shared" si="45"/>
        <v>0</v>
      </c>
      <c r="H60" s="185">
        <f t="shared" si="45"/>
        <v>18</v>
      </c>
      <c r="I60" s="193"/>
      <c r="J60" s="194"/>
      <c r="K60" s="194"/>
      <c r="L60" s="194"/>
      <c r="M60" s="194"/>
      <c r="N60" s="188"/>
      <c r="O60" s="190"/>
      <c r="P60" s="193"/>
      <c r="Q60" s="194"/>
      <c r="R60" s="194"/>
      <c r="S60" s="194"/>
      <c r="T60" s="194"/>
      <c r="U60" s="188"/>
      <c r="V60" s="190"/>
      <c r="W60" s="193"/>
      <c r="X60" s="194"/>
      <c r="Y60" s="194"/>
      <c r="Z60" s="194"/>
      <c r="AA60" s="194"/>
      <c r="AB60" s="188"/>
      <c r="AC60" s="190"/>
      <c r="AD60" s="193"/>
      <c r="AE60" s="194"/>
      <c r="AF60" s="194"/>
      <c r="AG60" s="194"/>
      <c r="AH60" s="194"/>
      <c r="AI60" s="188"/>
      <c r="AJ60" s="190"/>
      <c r="AK60" s="207"/>
      <c r="AL60" s="208"/>
      <c r="AM60" s="208"/>
      <c r="AN60" s="208"/>
      <c r="AO60" s="208"/>
      <c r="AP60" s="188"/>
      <c r="AQ60" s="191"/>
      <c r="AR60" s="207"/>
      <c r="AS60" s="208"/>
      <c r="AT60" s="208"/>
      <c r="AU60" s="208"/>
      <c r="AV60" s="208">
        <v>18</v>
      </c>
      <c r="AW60" s="188" t="s">
        <v>49</v>
      </c>
      <c r="AX60" s="192">
        <v>3</v>
      </c>
      <c r="AY60" s="75"/>
      <c r="AZ60" s="75"/>
      <c r="DF60" s="77"/>
    </row>
    <row r="61" spans="1:110" s="76" customFormat="1" ht="30" customHeight="1">
      <c r="A61" s="99" t="s">
        <v>135</v>
      </c>
      <c r="B61" s="221" t="s">
        <v>136</v>
      </c>
      <c r="C61" s="211">
        <v>30</v>
      </c>
      <c r="D61" s="184">
        <v>0</v>
      </c>
      <c r="E61" s="185">
        <v>15</v>
      </c>
      <c r="F61" s="185">
        <v>0</v>
      </c>
      <c r="G61" s="185">
        <v>0</v>
      </c>
      <c r="H61" s="185">
        <v>15</v>
      </c>
      <c r="I61" s="193"/>
      <c r="J61" s="194"/>
      <c r="K61" s="194"/>
      <c r="L61" s="194"/>
      <c r="M61" s="194"/>
      <c r="N61" s="188"/>
      <c r="O61" s="190"/>
      <c r="P61" s="193"/>
      <c r="Q61" s="194"/>
      <c r="R61" s="194"/>
      <c r="S61" s="194"/>
      <c r="T61" s="194"/>
      <c r="U61" s="188"/>
      <c r="V61" s="190"/>
      <c r="W61" s="193"/>
      <c r="X61" s="194"/>
      <c r="Y61" s="194"/>
      <c r="Z61" s="194"/>
      <c r="AA61" s="194"/>
      <c r="AB61" s="188"/>
      <c r="AC61" s="190"/>
      <c r="AD61" s="193"/>
      <c r="AE61" s="208">
        <v>15</v>
      </c>
      <c r="AF61" s="208"/>
      <c r="AG61" s="208"/>
      <c r="AH61" s="208">
        <v>15</v>
      </c>
      <c r="AI61" s="188" t="s">
        <v>49</v>
      </c>
      <c r="AJ61" s="192">
        <v>3</v>
      </c>
      <c r="AK61" s="207"/>
      <c r="AL61" s="208"/>
      <c r="AM61" s="208"/>
      <c r="AN61" s="208"/>
      <c r="AO61" s="208"/>
      <c r="AP61" s="188"/>
      <c r="AQ61" s="191"/>
      <c r="AR61" s="207"/>
      <c r="AS61" s="208"/>
      <c r="AT61" s="208"/>
      <c r="AU61" s="208"/>
      <c r="AV61" s="208"/>
      <c r="AW61" s="188"/>
      <c r="AX61" s="192"/>
      <c r="AY61" s="75"/>
      <c r="AZ61" s="75"/>
      <c r="DF61" s="77"/>
    </row>
    <row r="62" spans="1:110" s="76" customFormat="1" ht="27" customHeight="1">
      <c r="A62" s="99" t="s">
        <v>137</v>
      </c>
      <c r="B62" s="221" t="s">
        <v>138</v>
      </c>
      <c r="C62" s="211">
        <v>33</v>
      </c>
      <c r="D62" s="184">
        <v>0</v>
      </c>
      <c r="E62" s="185">
        <v>15</v>
      </c>
      <c r="F62" s="185">
        <v>0</v>
      </c>
      <c r="G62" s="185">
        <v>0</v>
      </c>
      <c r="H62" s="185">
        <v>18</v>
      </c>
      <c r="I62" s="193"/>
      <c r="J62" s="194"/>
      <c r="K62" s="194"/>
      <c r="L62" s="194"/>
      <c r="M62" s="194"/>
      <c r="N62" s="188"/>
      <c r="O62" s="190"/>
      <c r="P62" s="193"/>
      <c r="Q62" s="194"/>
      <c r="R62" s="194"/>
      <c r="S62" s="194"/>
      <c r="T62" s="194"/>
      <c r="U62" s="188"/>
      <c r="V62" s="190"/>
      <c r="W62" s="193"/>
      <c r="X62" s="194"/>
      <c r="Y62" s="194"/>
      <c r="Z62" s="194"/>
      <c r="AA62" s="194"/>
      <c r="AB62" s="188"/>
      <c r="AC62" s="190"/>
      <c r="AD62" s="193"/>
      <c r="AE62" s="208">
        <v>15</v>
      </c>
      <c r="AF62" s="208"/>
      <c r="AG62" s="208"/>
      <c r="AH62" s="208">
        <v>18</v>
      </c>
      <c r="AI62" s="188" t="s">
        <v>49</v>
      </c>
      <c r="AJ62" s="192">
        <v>3</v>
      </c>
      <c r="AK62" s="207"/>
      <c r="AL62" s="208"/>
      <c r="AM62" s="208"/>
      <c r="AN62" s="208"/>
      <c r="AO62" s="208"/>
      <c r="AP62" s="188"/>
      <c r="AQ62" s="191"/>
      <c r="AR62" s="207"/>
      <c r="AS62" s="208"/>
      <c r="AT62" s="208"/>
      <c r="AU62" s="208"/>
      <c r="AV62" s="208"/>
      <c r="AW62" s="188"/>
      <c r="AX62" s="192"/>
      <c r="AY62" s="75"/>
      <c r="AZ62" s="75"/>
      <c r="DF62" s="77"/>
    </row>
    <row r="63" spans="1:110" s="87" customFormat="1" ht="29.25" customHeight="1">
      <c r="A63" s="100" t="s">
        <v>139</v>
      </c>
      <c r="B63" s="222" t="s">
        <v>140</v>
      </c>
      <c r="C63" s="211">
        <f t="shared" si="42"/>
        <v>33</v>
      </c>
      <c r="D63" s="184">
        <f t="shared" si="45"/>
        <v>0</v>
      </c>
      <c r="E63" s="185">
        <f t="shared" si="45"/>
        <v>15</v>
      </c>
      <c r="F63" s="185">
        <f t="shared" si="45"/>
        <v>0</v>
      </c>
      <c r="G63" s="185">
        <f t="shared" si="45"/>
        <v>0</v>
      </c>
      <c r="H63" s="185">
        <f t="shared" si="45"/>
        <v>18</v>
      </c>
      <c r="I63" s="193"/>
      <c r="J63" s="194"/>
      <c r="K63" s="194"/>
      <c r="L63" s="194"/>
      <c r="M63" s="194"/>
      <c r="N63" s="188"/>
      <c r="O63" s="190"/>
      <c r="P63" s="193"/>
      <c r="Q63" s="194"/>
      <c r="R63" s="194"/>
      <c r="S63" s="194"/>
      <c r="T63" s="194"/>
      <c r="U63" s="188"/>
      <c r="V63" s="190"/>
      <c r="W63" s="193"/>
      <c r="X63" s="194"/>
      <c r="Y63" s="194"/>
      <c r="Z63" s="194"/>
      <c r="AA63" s="194"/>
      <c r="AB63" s="188"/>
      <c r="AC63" s="190"/>
      <c r="AD63" s="193"/>
      <c r="AE63" s="194">
        <v>15</v>
      </c>
      <c r="AF63" s="194"/>
      <c r="AG63" s="194"/>
      <c r="AH63" s="194">
        <v>18</v>
      </c>
      <c r="AI63" s="188" t="s">
        <v>49</v>
      </c>
      <c r="AJ63" s="190">
        <v>3</v>
      </c>
      <c r="AK63" s="207"/>
      <c r="AL63" s="208"/>
      <c r="AM63" s="208"/>
      <c r="AN63" s="208"/>
      <c r="AO63" s="208"/>
      <c r="AP63" s="188"/>
      <c r="AQ63" s="191"/>
      <c r="AR63" s="207"/>
      <c r="AS63" s="208"/>
      <c r="AT63" s="208"/>
      <c r="AU63" s="208"/>
      <c r="AV63" s="208"/>
      <c r="AW63" s="188"/>
      <c r="AX63" s="192"/>
      <c r="AY63" s="71"/>
      <c r="AZ63" s="71"/>
      <c r="BA63" s="69"/>
      <c r="DF63" s="64"/>
    </row>
    <row r="64" spans="1:110" s="76" customFormat="1" ht="12.75" customHeight="1" thickBot="1">
      <c r="A64" s="99" t="s">
        <v>141</v>
      </c>
      <c r="B64" s="223" t="s">
        <v>142</v>
      </c>
      <c r="C64" s="211">
        <f t="shared" si="42"/>
        <v>15</v>
      </c>
      <c r="D64" s="184">
        <f t="shared" si="45"/>
        <v>0</v>
      </c>
      <c r="E64" s="185">
        <f t="shared" si="45"/>
        <v>0</v>
      </c>
      <c r="F64" s="185">
        <f t="shared" si="45"/>
        <v>0</v>
      </c>
      <c r="G64" s="185">
        <f t="shared" si="45"/>
        <v>0</v>
      </c>
      <c r="H64" s="185">
        <f t="shared" si="45"/>
        <v>15</v>
      </c>
      <c r="I64" s="193"/>
      <c r="J64" s="194"/>
      <c r="K64" s="194"/>
      <c r="L64" s="194"/>
      <c r="M64" s="194"/>
      <c r="N64" s="188"/>
      <c r="O64" s="190"/>
      <c r="P64" s="193"/>
      <c r="Q64" s="194"/>
      <c r="R64" s="194"/>
      <c r="S64" s="194"/>
      <c r="T64" s="194"/>
      <c r="U64" s="188"/>
      <c r="V64" s="190"/>
      <c r="W64" s="193"/>
      <c r="X64" s="194"/>
      <c r="Y64" s="194"/>
      <c r="Z64" s="194"/>
      <c r="AA64" s="194"/>
      <c r="AB64" s="188"/>
      <c r="AC64" s="190"/>
      <c r="AD64" s="193"/>
      <c r="AE64" s="194"/>
      <c r="AF64" s="194"/>
      <c r="AG64" s="194"/>
      <c r="AH64" s="208">
        <v>15</v>
      </c>
      <c r="AI64" s="188" t="s">
        <v>49</v>
      </c>
      <c r="AJ64" s="192">
        <v>3</v>
      </c>
      <c r="AK64" s="207"/>
      <c r="AL64" s="208"/>
      <c r="AM64" s="208"/>
      <c r="AN64" s="208"/>
      <c r="AO64" s="208"/>
      <c r="AP64" s="188"/>
      <c r="AQ64" s="191"/>
      <c r="AR64" s="207"/>
      <c r="AS64" s="208"/>
      <c r="AT64" s="208"/>
      <c r="AU64" s="208"/>
      <c r="AV64" s="208"/>
      <c r="AW64" s="188"/>
      <c r="AX64" s="192"/>
      <c r="AY64" s="75"/>
      <c r="AZ64" s="75"/>
      <c r="DF64" s="77"/>
    </row>
    <row r="65" spans="1:110" s="39" customFormat="1" ht="21" customHeight="1" thickBot="1">
      <c r="A65" s="101"/>
      <c r="B65" s="224" t="s">
        <v>143</v>
      </c>
      <c r="C65" s="225">
        <f>SUM(C48+C45+C31+C22+C18+C12+C9)</f>
        <v>1839</v>
      </c>
      <c r="D65" s="225">
        <f t="shared" ref="D65:AX65" si="46">SUM(D48+D45+D31+D22+D18+D12+D9)</f>
        <v>315</v>
      </c>
      <c r="E65" s="225">
        <f t="shared" si="46"/>
        <v>343</v>
      </c>
      <c r="F65" s="225">
        <f t="shared" si="46"/>
        <v>72</v>
      </c>
      <c r="G65" s="225">
        <f t="shared" si="46"/>
        <v>600</v>
      </c>
      <c r="H65" s="225">
        <f t="shared" si="46"/>
        <v>509</v>
      </c>
      <c r="I65" s="225">
        <f t="shared" si="46"/>
        <v>111</v>
      </c>
      <c r="J65" s="225">
        <f t="shared" si="46"/>
        <v>27</v>
      </c>
      <c r="K65" s="225">
        <f t="shared" si="46"/>
        <v>0</v>
      </c>
      <c r="L65" s="225">
        <f t="shared" si="46"/>
        <v>0</v>
      </c>
      <c r="M65" s="225">
        <f t="shared" si="46"/>
        <v>49</v>
      </c>
      <c r="N65" s="225">
        <f t="shared" si="46"/>
        <v>6</v>
      </c>
      <c r="O65" s="225">
        <f t="shared" si="46"/>
        <v>25</v>
      </c>
      <c r="P65" s="225">
        <f t="shared" si="46"/>
        <v>60</v>
      </c>
      <c r="Q65" s="225">
        <f t="shared" si="46"/>
        <v>9</v>
      </c>
      <c r="R65" s="225">
        <f t="shared" si="46"/>
        <v>0</v>
      </c>
      <c r="S65" s="225">
        <f t="shared" si="46"/>
        <v>0</v>
      </c>
      <c r="T65" s="225">
        <f t="shared" si="46"/>
        <v>123</v>
      </c>
      <c r="U65" s="225">
        <f t="shared" si="46"/>
        <v>1</v>
      </c>
      <c r="V65" s="225">
        <f t="shared" si="46"/>
        <v>28</v>
      </c>
      <c r="W65" s="225">
        <f t="shared" si="46"/>
        <v>114</v>
      </c>
      <c r="X65" s="225">
        <f t="shared" si="46"/>
        <v>48</v>
      </c>
      <c r="Y65" s="225">
        <f t="shared" si="46"/>
        <v>6</v>
      </c>
      <c r="Z65" s="225">
        <f t="shared" si="46"/>
        <v>0</v>
      </c>
      <c r="AA65" s="225">
        <f t="shared" si="46"/>
        <v>84</v>
      </c>
      <c r="AB65" s="225">
        <f t="shared" si="46"/>
        <v>3</v>
      </c>
      <c r="AC65" s="225">
        <f t="shared" si="46"/>
        <v>31</v>
      </c>
      <c r="AD65" s="225">
        <f t="shared" si="46"/>
        <v>30</v>
      </c>
      <c r="AE65" s="225">
        <f t="shared" si="46"/>
        <v>131</v>
      </c>
      <c r="AF65" s="225">
        <f t="shared" si="46"/>
        <v>6</v>
      </c>
      <c r="AG65" s="225">
        <f t="shared" si="46"/>
        <v>0</v>
      </c>
      <c r="AH65" s="225">
        <f t="shared" si="46"/>
        <v>144</v>
      </c>
      <c r="AI65" s="225">
        <f t="shared" si="46"/>
        <v>0</v>
      </c>
      <c r="AJ65" s="225">
        <f t="shared" si="46"/>
        <v>35</v>
      </c>
      <c r="AK65" s="225">
        <f t="shared" si="46"/>
        <v>0</v>
      </c>
      <c r="AL65" s="225">
        <f t="shared" si="46"/>
        <v>83</v>
      </c>
      <c r="AM65" s="225">
        <f t="shared" si="46"/>
        <v>30</v>
      </c>
      <c r="AN65" s="225">
        <f t="shared" si="46"/>
        <v>300</v>
      </c>
      <c r="AO65" s="225">
        <f t="shared" si="46"/>
        <v>63</v>
      </c>
      <c r="AP65" s="225">
        <f t="shared" si="46"/>
        <v>0</v>
      </c>
      <c r="AQ65" s="225">
        <f t="shared" si="46"/>
        <v>32</v>
      </c>
      <c r="AR65" s="225">
        <f t="shared" si="46"/>
        <v>0</v>
      </c>
      <c r="AS65" s="225">
        <f t="shared" si="46"/>
        <v>45</v>
      </c>
      <c r="AT65" s="225">
        <f t="shared" si="46"/>
        <v>30</v>
      </c>
      <c r="AU65" s="225">
        <f t="shared" si="46"/>
        <v>300</v>
      </c>
      <c r="AV65" s="225">
        <f t="shared" si="46"/>
        <v>46</v>
      </c>
      <c r="AW65" s="225">
        <f t="shared" si="46"/>
        <v>0</v>
      </c>
      <c r="AX65" s="225">
        <f t="shared" si="46"/>
        <v>29</v>
      </c>
      <c r="AY65" s="5"/>
      <c r="AZ65" s="5"/>
      <c r="BA65" s="8"/>
      <c r="DF65" s="64"/>
    </row>
    <row r="66" spans="1:110" s="102" customFormat="1">
      <c r="B66" s="103"/>
      <c r="C66" s="104">
        <f>SUM(I66+P66+W66+AD66+AK66+AR66)</f>
        <v>1839</v>
      </c>
      <c r="D66" s="105"/>
      <c r="E66" s="106"/>
      <c r="F66" s="106"/>
      <c r="G66" s="106"/>
      <c r="H66" s="107" t="s">
        <v>144</v>
      </c>
      <c r="I66" s="175">
        <f>SUM(I65+J65+K65+L65+M65)</f>
        <v>187</v>
      </c>
      <c r="J66" s="176"/>
      <c r="K66" s="176"/>
      <c r="L66" s="176"/>
      <c r="M66" s="177"/>
      <c r="N66" s="5"/>
      <c r="O66" s="33"/>
      <c r="P66" s="178">
        <f>SUM(P65+Q65+R65+S65+T65)</f>
        <v>192</v>
      </c>
      <c r="Q66" s="179"/>
      <c r="R66" s="179"/>
      <c r="S66" s="179"/>
      <c r="T66" s="180"/>
      <c r="U66" s="5"/>
      <c r="V66" s="33"/>
      <c r="W66" s="175">
        <f>SUM(W65+X65+Y65+Z65+AA65)</f>
        <v>252</v>
      </c>
      <c r="X66" s="176"/>
      <c r="Y66" s="176"/>
      <c r="Z66" s="176"/>
      <c r="AA66" s="177"/>
      <c r="AB66" s="5"/>
      <c r="AC66" s="33"/>
      <c r="AD66" s="178">
        <f>SUM(AD65+AE65+AF65+AG65+AH65)</f>
        <v>311</v>
      </c>
      <c r="AE66" s="179"/>
      <c r="AF66" s="179"/>
      <c r="AG66" s="179"/>
      <c r="AH66" s="180"/>
      <c r="AI66" s="5"/>
      <c r="AJ66" s="33"/>
      <c r="AK66" s="181">
        <f>SUM(AK65:AO65)</f>
        <v>476</v>
      </c>
      <c r="AL66" s="176"/>
      <c r="AM66" s="176"/>
      <c r="AN66" s="176"/>
      <c r="AO66" s="177"/>
      <c r="AP66" s="5"/>
      <c r="AQ66" s="33"/>
      <c r="AR66" s="178">
        <f>SUM(AR65+AS65+AT65+AU65+AV65)</f>
        <v>421</v>
      </c>
      <c r="AS66" s="179"/>
      <c r="AT66" s="179"/>
      <c r="AU66" s="179"/>
      <c r="AV66" s="180"/>
      <c r="AW66" s="5"/>
      <c r="AX66" s="108"/>
      <c r="AY66" s="5"/>
      <c r="AZ66" s="5"/>
      <c r="BA66" s="8"/>
      <c r="DF66" s="64"/>
    </row>
    <row r="67" spans="1:110" s="69" customFormat="1" ht="11.25" customHeight="1">
      <c r="A67" s="109" t="s">
        <v>145</v>
      </c>
      <c r="B67" s="110"/>
      <c r="D67" s="226"/>
      <c r="E67" s="227"/>
      <c r="F67" s="227"/>
      <c r="G67" s="227"/>
      <c r="H67" s="228"/>
      <c r="I67" s="71"/>
      <c r="J67" s="71"/>
      <c r="K67" s="71"/>
      <c r="L67" s="71"/>
      <c r="M67" s="71"/>
      <c r="N67" s="71"/>
      <c r="O67" s="11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X67" s="112"/>
      <c r="AY67" s="5"/>
      <c r="AZ67" s="5"/>
      <c r="BA67" s="8"/>
      <c r="DF67" s="64"/>
    </row>
    <row r="68" spans="1:110">
      <c r="A68" s="113" t="s">
        <v>146</v>
      </c>
      <c r="D68" s="115"/>
      <c r="AX68" s="112"/>
      <c r="AY68" s="5"/>
      <c r="AZ68" s="5"/>
      <c r="DF68" s="64"/>
    </row>
    <row r="69" spans="1:110">
      <c r="A69" s="8"/>
      <c r="B69" s="117"/>
      <c r="C69" s="8"/>
      <c r="D69" s="118"/>
      <c r="E69" s="119"/>
      <c r="F69" s="120"/>
      <c r="G69" s="120"/>
      <c r="H69" s="120"/>
      <c r="I69" s="71"/>
      <c r="J69" s="71"/>
      <c r="M69" s="71"/>
      <c r="N69" s="71"/>
      <c r="O69" s="11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L69" s="71"/>
      <c r="AM69" s="71"/>
      <c r="AN69" s="71"/>
      <c r="AO69" s="71"/>
      <c r="AP69" s="71"/>
      <c r="AQ69" s="71"/>
      <c r="AR69" s="71"/>
      <c r="AS69" s="121" t="s">
        <v>147</v>
      </c>
      <c r="AT69" s="71"/>
      <c r="AU69" s="71"/>
      <c r="AV69" s="71"/>
      <c r="AW69" s="71"/>
      <c r="AX69" s="112"/>
      <c r="AY69" s="5"/>
      <c r="AZ69" s="5"/>
      <c r="DF69" s="64"/>
    </row>
    <row r="70" spans="1:110" ht="15.75">
      <c r="A70" s="8"/>
      <c r="B70" s="122"/>
      <c r="C70" s="123"/>
      <c r="D70" s="124"/>
      <c r="E70" s="125"/>
      <c r="F70" s="125"/>
      <c r="G70" s="126"/>
      <c r="H70" s="126"/>
      <c r="I70" s="126"/>
      <c r="J70" s="126"/>
      <c r="K70" s="127"/>
      <c r="M70" s="127"/>
      <c r="N70" s="127"/>
      <c r="O70" s="127"/>
      <c r="P70" s="127"/>
      <c r="Q70" s="127"/>
      <c r="R70" s="127"/>
      <c r="S70" s="127"/>
      <c r="T70" s="127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L70" s="126"/>
      <c r="AM70" s="126"/>
      <c r="AN70" s="126"/>
      <c r="AO70" s="126"/>
      <c r="AP70" s="126"/>
      <c r="AQ70" s="126"/>
      <c r="AR70" s="126"/>
      <c r="AS70" s="128" t="s">
        <v>148</v>
      </c>
      <c r="AT70" s="7"/>
      <c r="AU70" s="71"/>
      <c r="AV70" s="71"/>
      <c r="AW70" s="71"/>
      <c r="AX70" s="112"/>
      <c r="AY70" s="5"/>
      <c r="AZ70" s="5"/>
      <c r="DF70" s="64"/>
    </row>
    <row r="71" spans="1:110" ht="15.75">
      <c r="A71" s="129"/>
      <c r="B71" s="130"/>
      <c r="C71" s="69"/>
      <c r="D71" s="131"/>
      <c r="E71" s="126"/>
      <c r="F71" s="126"/>
      <c r="G71" s="126"/>
      <c r="H71" s="126"/>
      <c r="I71" s="126"/>
      <c r="J71" s="132"/>
      <c r="K71" s="127"/>
      <c r="M71" s="127"/>
      <c r="N71" s="127"/>
      <c r="O71" s="127"/>
      <c r="P71" s="127"/>
      <c r="Q71" s="127"/>
      <c r="R71" s="127"/>
      <c r="S71" s="127"/>
      <c r="T71" s="127"/>
      <c r="U71" s="133"/>
      <c r="V71" s="69"/>
      <c r="W71" s="134"/>
      <c r="X71" s="134"/>
      <c r="Y71" s="134"/>
      <c r="Z71" s="134"/>
      <c r="AA71" s="134"/>
      <c r="AB71" s="133"/>
      <c r="AC71" s="134"/>
      <c r="AD71" s="135"/>
      <c r="AE71" s="135"/>
      <c r="AF71" s="135"/>
      <c r="AG71" s="135"/>
      <c r="AH71" s="126"/>
      <c r="AL71" s="126"/>
      <c r="AM71" s="126"/>
      <c r="AN71" s="126"/>
      <c r="AO71" s="136" t="s">
        <v>149</v>
      </c>
      <c r="AP71" s="161" t="s">
        <v>150</v>
      </c>
      <c r="AQ71" s="162"/>
      <c r="AR71" s="163"/>
      <c r="AS71" s="128" t="s">
        <v>151</v>
      </c>
      <c r="AT71" s="71"/>
      <c r="AU71" s="161" t="s">
        <v>152</v>
      </c>
      <c r="AV71" s="162"/>
      <c r="AW71" s="163"/>
      <c r="AX71" s="112"/>
      <c r="AY71" s="5"/>
      <c r="AZ71" s="5"/>
      <c r="DF71" s="64"/>
    </row>
    <row r="72" spans="1:110" ht="15.75">
      <c r="A72" s="137"/>
      <c r="B72" s="127"/>
      <c r="C72" s="69"/>
      <c r="D72" s="131"/>
      <c r="E72" s="126"/>
      <c r="F72" s="126"/>
      <c r="G72" s="126"/>
      <c r="H72" s="126"/>
      <c r="I72" s="126"/>
      <c r="J72" s="132"/>
      <c r="K72" s="127"/>
      <c r="M72" s="127"/>
      <c r="N72" s="127"/>
      <c r="O72" s="127"/>
      <c r="P72" s="127"/>
      <c r="Q72" s="127"/>
      <c r="R72" s="127"/>
      <c r="S72" s="127"/>
      <c r="T72" s="127"/>
      <c r="U72" s="133"/>
      <c r="V72" s="69"/>
      <c r="W72" s="69"/>
      <c r="X72" s="69"/>
      <c r="Y72" s="69"/>
      <c r="Z72" s="69"/>
      <c r="AA72" s="69"/>
      <c r="AB72" s="69"/>
      <c r="AC72" s="134"/>
      <c r="AD72" s="135"/>
      <c r="AE72" s="135"/>
      <c r="AF72" s="164" t="s">
        <v>153</v>
      </c>
      <c r="AG72" s="164"/>
      <c r="AH72" s="164"/>
      <c r="AI72" s="164"/>
      <c r="AJ72" s="164"/>
      <c r="AK72" s="164"/>
      <c r="AL72" s="126"/>
      <c r="AM72" s="126"/>
      <c r="AN72" s="126"/>
      <c r="AO72" s="126"/>
      <c r="AP72" s="126"/>
      <c r="AQ72" s="126"/>
      <c r="AR72" s="126"/>
      <c r="AS72" s="128"/>
      <c r="AT72" s="71"/>
      <c r="AU72" s="71"/>
      <c r="AV72" s="71"/>
      <c r="AW72" s="71"/>
      <c r="AX72" s="112"/>
      <c r="AY72" s="5"/>
      <c r="AZ72" s="5"/>
      <c r="DF72" s="64"/>
    </row>
    <row r="73" spans="1:110">
      <c r="A73" s="8"/>
      <c r="B73" s="138"/>
      <c r="C73" s="69"/>
      <c r="D73" s="139"/>
      <c r="E73" s="140"/>
      <c r="F73" s="111"/>
      <c r="G73" s="127"/>
      <c r="H73" s="127"/>
      <c r="I73" s="127"/>
      <c r="J73" s="132"/>
      <c r="K73" s="127"/>
      <c r="M73" s="127"/>
      <c r="N73" s="127"/>
      <c r="O73" s="127"/>
      <c r="P73" s="127"/>
      <c r="Q73" s="127"/>
      <c r="R73" s="127"/>
      <c r="S73" s="127"/>
      <c r="T73" s="127"/>
      <c r="U73" s="141"/>
      <c r="V73" s="69"/>
      <c r="W73" s="69"/>
      <c r="X73" s="69"/>
      <c r="Y73" s="69"/>
      <c r="Z73" s="69"/>
      <c r="AA73" s="69"/>
      <c r="AB73" s="69"/>
      <c r="AC73" s="141"/>
      <c r="AD73" s="142"/>
      <c r="AE73" s="142"/>
      <c r="AF73" s="164" t="s">
        <v>154</v>
      </c>
      <c r="AG73" s="164"/>
      <c r="AH73" s="164"/>
      <c r="AI73" s="164"/>
      <c r="AJ73" s="164"/>
      <c r="AK73" s="164"/>
      <c r="AL73" s="127"/>
      <c r="AM73" s="127"/>
      <c r="AN73" s="127"/>
      <c r="AO73" s="127"/>
      <c r="AP73" s="127"/>
      <c r="AQ73" s="127"/>
      <c r="AR73" s="127"/>
      <c r="AS73" s="130"/>
      <c r="AT73" s="130"/>
      <c r="AU73" s="130"/>
      <c r="AV73" s="130"/>
      <c r="AW73" s="130"/>
      <c r="AX73" s="112"/>
      <c r="AY73" s="5"/>
      <c r="AZ73" s="5"/>
      <c r="DF73" s="64"/>
    </row>
    <row r="74" spans="1:110">
      <c r="A74" s="8"/>
      <c r="B74" s="138"/>
      <c r="C74" s="69"/>
      <c r="D74" s="131"/>
      <c r="E74" s="126"/>
      <c r="F74" s="126"/>
      <c r="G74" s="127"/>
      <c r="H74" s="127"/>
      <c r="I74" s="127"/>
      <c r="J74" s="132"/>
      <c r="K74" s="71"/>
      <c r="M74" s="127"/>
      <c r="N74" s="127"/>
      <c r="O74" s="127"/>
      <c r="P74" s="127"/>
      <c r="Q74" s="127"/>
      <c r="R74" s="127"/>
      <c r="S74" s="127"/>
      <c r="T74" s="127"/>
      <c r="U74" s="142"/>
      <c r="V74" s="130"/>
      <c r="W74" s="127"/>
      <c r="X74" s="127"/>
      <c r="Y74" s="127"/>
      <c r="Z74" s="127"/>
      <c r="AA74" s="127"/>
      <c r="AB74" s="142"/>
      <c r="AC74" s="142"/>
      <c r="AD74" s="142"/>
      <c r="AE74" s="142"/>
      <c r="AF74" s="142"/>
      <c r="AG74" s="142"/>
      <c r="AH74" s="127"/>
      <c r="AL74" s="127"/>
      <c r="AM74" s="127"/>
      <c r="AN74" s="127"/>
      <c r="AO74" s="127"/>
      <c r="AP74" s="127"/>
      <c r="AQ74" s="127"/>
      <c r="AR74" s="127"/>
      <c r="AS74" s="111"/>
      <c r="AT74" s="130"/>
      <c r="AU74" s="142" t="s">
        <v>155</v>
      </c>
      <c r="AV74" s="130"/>
      <c r="AW74" s="130"/>
      <c r="AX74" s="143"/>
      <c r="AY74" s="5"/>
      <c r="AZ74" s="5"/>
      <c r="DF74" s="64"/>
    </row>
    <row r="75" spans="1:110" ht="12.75">
      <c r="A75" s="144"/>
      <c r="B75" s="145"/>
      <c r="C75" s="146"/>
      <c r="D75" s="147"/>
      <c r="E75" s="148"/>
      <c r="F75" s="148"/>
      <c r="G75" s="148"/>
      <c r="H75" s="148"/>
      <c r="I75" s="148"/>
      <c r="J75" s="148"/>
      <c r="K75" s="149"/>
      <c r="M75" s="146"/>
      <c r="N75" s="148"/>
      <c r="O75" s="148"/>
      <c r="P75" s="148"/>
      <c r="Q75" s="148"/>
      <c r="R75" s="148"/>
      <c r="S75" s="148"/>
      <c r="T75" s="148"/>
      <c r="U75" s="150"/>
      <c r="V75" s="146"/>
      <c r="W75" s="148"/>
      <c r="X75" s="148"/>
      <c r="Y75" s="148"/>
      <c r="Z75" s="148"/>
      <c r="AA75" s="148"/>
      <c r="AB75" s="150"/>
      <c r="AC75" s="150"/>
      <c r="AD75" s="150"/>
      <c r="AE75" s="151"/>
      <c r="AF75" s="151"/>
      <c r="AG75" s="151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48"/>
      <c r="AW75" s="148"/>
      <c r="AX75" s="152"/>
      <c r="AY75" s="5"/>
      <c r="AZ75" s="5"/>
      <c r="DF75" s="64"/>
    </row>
    <row r="76" spans="1:110">
      <c r="A76" s="31"/>
      <c r="B76" s="153"/>
      <c r="C76" s="120"/>
      <c r="D76" s="154"/>
      <c r="E76" s="117"/>
      <c r="F76" s="120"/>
      <c r="G76" s="120"/>
      <c r="H76" s="12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5"/>
      <c r="AZ76" s="5"/>
      <c r="DF76" s="64"/>
    </row>
    <row r="77" spans="1:110">
      <c r="AY77" s="5"/>
      <c r="AZ77" s="5"/>
    </row>
    <row r="78" spans="1:110">
      <c r="B78" s="140"/>
      <c r="C78" s="140"/>
      <c r="E78" s="140"/>
      <c r="G78" s="155"/>
      <c r="AY78" s="5"/>
      <c r="AZ78" s="5"/>
    </row>
    <row r="79" spans="1:110">
      <c r="B79" s="159"/>
      <c r="C79" s="140"/>
      <c r="E79" s="140"/>
      <c r="G79" s="155"/>
      <c r="AY79" s="5"/>
      <c r="AZ79" s="5"/>
    </row>
    <row r="80" spans="1:110">
      <c r="B80" s="140"/>
      <c r="C80" s="140"/>
      <c r="E80" s="140"/>
      <c r="G80" s="155"/>
      <c r="AY80" s="5"/>
      <c r="AZ80" s="5"/>
    </row>
    <row r="81" spans="2:9">
      <c r="B81" s="159"/>
      <c r="C81" s="140"/>
      <c r="E81" s="140"/>
      <c r="G81" s="155"/>
    </row>
    <row r="82" spans="2:9">
      <c r="B82" s="140"/>
      <c r="C82" s="140"/>
      <c r="E82" s="140"/>
      <c r="G82" s="155"/>
    </row>
    <row r="83" spans="2:9">
      <c r="B83" s="140"/>
      <c r="C83" s="140"/>
      <c r="E83" s="140"/>
      <c r="G83" s="155"/>
    </row>
    <row r="84" spans="2:9">
      <c r="B84" s="140"/>
      <c r="C84" s="156"/>
      <c r="E84" s="140"/>
      <c r="G84" s="155"/>
      <c r="H84" s="157"/>
      <c r="I84" s="158"/>
    </row>
    <row r="85" spans="2:9">
      <c r="B85" s="140"/>
      <c r="C85" s="140"/>
      <c r="E85" s="140"/>
      <c r="G85" s="155"/>
    </row>
    <row r="86" spans="2:9">
      <c r="B86" s="140"/>
      <c r="C86" s="140"/>
      <c r="E86" s="140"/>
      <c r="G86" s="155"/>
    </row>
    <row r="87" spans="2:9">
      <c r="B87" s="159"/>
      <c r="C87" s="140"/>
      <c r="E87" s="140"/>
      <c r="G87" s="155"/>
    </row>
    <row r="88" spans="2:9">
      <c r="B88" s="160"/>
      <c r="C88" s="140"/>
      <c r="E88" s="140"/>
      <c r="G88" s="155"/>
    </row>
    <row r="89" spans="2:9">
      <c r="B89" s="160"/>
      <c r="C89" s="140"/>
      <c r="E89" s="140"/>
      <c r="G89" s="155"/>
    </row>
  </sheetData>
  <mergeCells count="14">
    <mergeCell ref="W66:AA66"/>
    <mergeCell ref="AD66:AH66"/>
    <mergeCell ref="AK66:AO66"/>
    <mergeCell ref="AR66:AV66"/>
    <mergeCell ref="C6:H6"/>
    <mergeCell ref="A7:A8"/>
    <mergeCell ref="B7:B8"/>
    <mergeCell ref="I66:M66"/>
    <mergeCell ref="P66:T66"/>
    <mergeCell ref="AP71:AR71"/>
    <mergeCell ref="AU71:AW71"/>
    <mergeCell ref="AF72:AK72"/>
    <mergeCell ref="AF73:AK73"/>
    <mergeCell ref="AR1:AX1"/>
  </mergeCells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2021-01-14T22:37:17Z</dcterms:modified>
</cp:coreProperties>
</file>