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240" activeTab="0"/>
  </bookViews>
  <sheets>
    <sheet name="N II st. SDiDP" sheetId="1" r:id="rId1"/>
  </sheets>
  <definedNames>
    <definedName name="_xlnm.Print_Area" localSheetId="0">'N II st. SDiDP'!$A$1:$AP$62</definedName>
  </definedNames>
  <calcPr fullCalcOnLoad="1"/>
</workbook>
</file>

<file path=xl/sharedStrings.xml><?xml version="1.0" encoding="utf-8"?>
<sst xmlns="http://schemas.openxmlformats.org/spreadsheetml/2006/main" count="131" uniqueCount="91">
  <si>
    <t>ELBLĄSKA  UCZELNIA</t>
  </si>
  <si>
    <t>HUMANISTYCZNO-EKONOMICZNA  W  ELBLĄGU</t>
  </si>
  <si>
    <t xml:space="preserve">Kierunek: </t>
  </si>
  <si>
    <t>PEDAGOGIKA</t>
  </si>
  <si>
    <t xml:space="preserve">Studia: </t>
  </si>
  <si>
    <t>Ogólnie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</si>
  <si>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</si>
  <si>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</si>
  <si>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</si>
  <si>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</si>
  <si>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</si>
  <si>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</si>
  <si>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</si>
  <si>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</si>
  <si>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W</t>
  </si>
  <si>
    <t>Ć</t>
  </si>
  <si>
    <t>S</t>
  </si>
  <si>
    <t>Zaj. Pr.</t>
  </si>
  <si>
    <t>Kon</t>
  </si>
  <si>
    <t xml:space="preserve"> E-Zoc-Zal</t>
  </si>
  <si>
    <t>ECTS</t>
  </si>
  <si>
    <t>A</t>
  </si>
  <si>
    <t>E</t>
  </si>
  <si>
    <t>B</t>
  </si>
  <si>
    <t>Zoc</t>
  </si>
  <si>
    <t>Liczba godzin w semestrze</t>
  </si>
  <si>
    <t xml:space="preserve">Udział  godzin wykładów </t>
  </si>
  <si>
    <t xml:space="preserve">  Zatwierdzony przez</t>
  </si>
  <si>
    <t xml:space="preserve">  Senat EUH-E  w Elblągu</t>
  </si>
  <si>
    <t>Obowiązuje od dnia</t>
  </si>
  <si>
    <t xml:space="preserve">  w dniu</t>
  </si>
  <si>
    <t>……………………………….</t>
  </si>
  <si>
    <t xml:space="preserve">Dziekan </t>
  </si>
  <si>
    <t>REKTOR</t>
  </si>
  <si>
    <t>Samokształcenie</t>
  </si>
  <si>
    <t>RAZEM    A+B+C6</t>
  </si>
  <si>
    <r>
      <t>Specjalność</t>
    </r>
    <r>
      <rPr>
        <b/>
        <sz val="9"/>
        <rFont val="Arial"/>
        <family val="2"/>
      </rPr>
      <t>:</t>
    </r>
  </si>
  <si>
    <t>C</t>
  </si>
  <si>
    <t>Moduł społeczno-humanistyczny</t>
  </si>
  <si>
    <t>socjokulturowe podstawy wychowania</t>
  </si>
  <si>
    <t>psychospołeczne podstawy rozwoju i wychowania</t>
  </si>
  <si>
    <t>filozofia wychowania</t>
  </si>
  <si>
    <t>etyka w zawodzie pedagoga</t>
  </si>
  <si>
    <t>metodologia badań społecznych i humanistycznych</t>
  </si>
  <si>
    <t>moduł ogólnopedagogiczny</t>
  </si>
  <si>
    <t>moduł specjalnościowy</t>
  </si>
  <si>
    <t>aktualne problemy teorii kształcenia</t>
  </si>
  <si>
    <t>aktualne problemy teorii wychowania</t>
  </si>
  <si>
    <t>seminarium</t>
  </si>
  <si>
    <t>andragogika</t>
  </si>
  <si>
    <t>pedagogika ogólna</t>
  </si>
  <si>
    <t>pedagogika porównawcza</t>
  </si>
  <si>
    <t>zoc</t>
  </si>
  <si>
    <t>E/zoc</t>
  </si>
  <si>
    <t>Zintegrowana edukacja wczesnoszkolna i przedszkolna</t>
  </si>
  <si>
    <t>N II st. ZEWiP</t>
  </si>
  <si>
    <t>ZEW z metodyką</t>
  </si>
  <si>
    <t>projektowanie, dokumentowanie i ewaluacja pracy nauczyciela</t>
  </si>
  <si>
    <t xml:space="preserve">wychowanie przez sztukę </t>
  </si>
  <si>
    <t>E/Zoc</t>
  </si>
  <si>
    <t>edukacja matematyczna dziecka w wieku wczesnoszkolnym i przedszkolnym</t>
  </si>
  <si>
    <t>edukacja polonistyczna dziecka w wieku wczesnoszkolnym i przedszkolnym</t>
  </si>
  <si>
    <t>edukacja przyrodnicza i ekologiczna dziecka w wieku wczesnoszkolnym i przedszkolnym</t>
  </si>
  <si>
    <t>edukacja muzyczna dziecka w wieku wczesnoszkolnym i przedszkolnym</t>
  </si>
  <si>
    <t>zajęcia tech. I komput. z metodyką</t>
  </si>
  <si>
    <t>warsztat umiejętności wychowawczych</t>
  </si>
  <si>
    <t>stymulowanie rozwoju  dziecka</t>
  </si>
  <si>
    <t>przygotowanie merytoryczne nauczyciela ZEW</t>
  </si>
  <si>
    <t>emisja głosu</t>
  </si>
  <si>
    <t>animacja rozwoju osobistego</t>
  </si>
  <si>
    <t>pedeutologia</t>
  </si>
  <si>
    <t>Zoc3</t>
  </si>
  <si>
    <t>drugiego stopnia - niestacjonarne</t>
  </si>
  <si>
    <t>Instytucjonalny wymiar opieki, wychowania i kultury</t>
  </si>
  <si>
    <t>język obcy</t>
  </si>
  <si>
    <t>wychowanie fizyczne</t>
  </si>
  <si>
    <t>świadomość kulturowa i historyczna współczesnego człowieka</t>
  </si>
  <si>
    <t>Zal</t>
  </si>
  <si>
    <t>WYDZIAŁ  ADMINISTRACJI I NAUK SPOŁECZNYCH</t>
  </si>
  <si>
    <t xml:space="preserve">Zoc </t>
  </si>
  <si>
    <t xml:space="preserve">PLAN STUDIÓW PROFIL PRAKTYCZNY </t>
  </si>
  <si>
    <t>Edukacja plastyczna dziecka w wieku wczesnoszkolnym</t>
  </si>
  <si>
    <t>Kultura fizyczna i ed zdrowotna z metodyką</t>
  </si>
  <si>
    <t>dysharmonia rozwoju dziecka i praca korekcyjno-kompensacyjna</t>
  </si>
  <si>
    <t>1.10.2016</t>
  </si>
  <si>
    <t>20.05.2016</t>
  </si>
  <si>
    <t>ECTS: 127</t>
  </si>
  <si>
    <t>zajęcia praktyczne ECTS- 52,8%</t>
  </si>
  <si>
    <t>praktyka ped. (3X 120 godz. Sem: II, III i IV)</t>
  </si>
  <si>
    <t>zajęcia praktyczne (bez praktyk) ECTS- 59,4%</t>
  </si>
  <si>
    <t>przedmioty do wyboru (bez praktyk) 39, 37 %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</si>
</sst>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.0%"/>
    <numFmt numFmtId="175" formatCode="0.000"/>
    <numFmt numFmtId="176" formatCode="0.00000"/>
    <numFmt numFmtId="177" formatCode="0.0000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  <numFmt numFmtId="180" formatCode="0.00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  <numFmt numFmtId="186" formatCode="#,##0.000"/>
    <numFmt numFmtId="187" formatCode="#,##0.0000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</numFmts>
  <fonts count="7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color indexed="12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8"/>
      <color indexed="30"/>
      <name val="Arial"/>
      <family val="2"/>
    </font>
    <font>
      <sz val="11"/>
      <color indexed="30"/>
      <name val="Arial"/>
      <family val="2"/>
    </font>
    <font>
      <b/>
      <sz val="8"/>
      <color indexed="30"/>
      <name val="Arial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FF0000"/>
      <name val="Arial"/>
      <family val="2"/>
    </font>
    <font>
      <sz val="8"/>
      <color rgb="FF0070C0"/>
      <name val="Arial"/>
      <family val="2"/>
    </font>
    <font>
      <sz val="11"/>
      <color rgb="FF0070C0"/>
      <name val="Arial"/>
      <family val="2"/>
    </font>
    <font>
      <b/>
      <sz val="8"/>
      <color rgb="FF0070C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32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15" xfId="0" applyFont="1" applyBorder="1" applyAlignment="1">
      <alignment horizontal="left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wrapText="1"/>
    </xf>
    <xf numFmtId="0" fontId="9" fillId="0" borderId="16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17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32" borderId="20" xfId="0" applyFont="1" applyFill="1" applyBorder="1" applyAlignment="1">
      <alignment horizontal="center"/>
    </xf>
    <xf numFmtId="0" fontId="3" fillId="0" borderId="18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3" fillId="32" borderId="2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textRotation="90"/>
    </xf>
    <xf numFmtId="0" fontId="18" fillId="4" borderId="23" xfId="0" applyFont="1" applyFill="1" applyBorder="1" applyAlignment="1">
      <alignment horizontal="center" vertical="center" textRotation="90"/>
    </xf>
    <xf numFmtId="0" fontId="3" fillId="33" borderId="24" xfId="0" applyFont="1" applyFill="1" applyBorder="1" applyAlignment="1">
      <alignment horizontal="center" vertical="center" textRotation="90"/>
    </xf>
    <xf numFmtId="0" fontId="3" fillId="33" borderId="25" xfId="0" applyFont="1" applyFill="1" applyBorder="1" applyAlignment="1">
      <alignment horizontal="center" vertical="center" textRotation="90"/>
    </xf>
    <xf numFmtId="0" fontId="3" fillId="33" borderId="26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/>
    </xf>
    <xf numFmtId="0" fontId="16" fillId="32" borderId="27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6" fillId="0" borderId="31" xfId="0" applyFont="1" applyBorder="1" applyAlignment="1">
      <alignment/>
    </xf>
    <xf numFmtId="0" fontId="3" fillId="32" borderId="32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9" fontId="19" fillId="0" borderId="0" xfId="54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3" fillId="32" borderId="23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16" fillId="32" borderId="19" xfId="0" applyFont="1" applyFill="1" applyBorder="1" applyAlignment="1">
      <alignment horizontal="center" vertical="center"/>
    </xf>
    <xf numFmtId="0" fontId="16" fillId="32" borderId="35" xfId="0" applyFont="1" applyFill="1" applyBorder="1" applyAlignment="1">
      <alignment horizontal="center"/>
    </xf>
    <xf numFmtId="3" fontId="3" fillId="4" borderId="36" xfId="0" applyNumberFormat="1" applyFont="1" applyFill="1" applyBorder="1" applyAlignment="1">
      <alignment horizontal="center" vertical="center"/>
    </xf>
    <xf numFmtId="3" fontId="3" fillId="35" borderId="14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19" xfId="0" applyFont="1" applyBorder="1" applyAlignment="1">
      <alignment horizontal="right" vertical="center"/>
    </xf>
    <xf numFmtId="0" fontId="9" fillId="32" borderId="37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justify"/>
    </xf>
    <xf numFmtId="0" fontId="16" fillId="0" borderId="31" xfId="0" applyFont="1" applyFill="1" applyBorder="1" applyAlignment="1">
      <alignment/>
    </xf>
    <xf numFmtId="0" fontId="7" fillId="0" borderId="0" xfId="0" applyFont="1" applyBorder="1" applyAlignment="1">
      <alignment/>
    </xf>
    <xf numFmtId="0" fontId="16" fillId="0" borderId="31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30" xfId="0" applyFont="1" applyFill="1" applyBorder="1" applyAlignment="1">
      <alignment/>
    </xf>
    <xf numFmtId="0" fontId="65" fillId="0" borderId="0" xfId="0" applyFont="1" applyAlignment="1">
      <alignment/>
    </xf>
    <xf numFmtId="0" fontId="66" fillId="32" borderId="27" xfId="0" applyFont="1" applyFill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4" borderId="29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174" fontId="67" fillId="0" borderId="12" xfId="54" applyNumberFormat="1" applyFont="1" applyBorder="1" applyAlignment="1">
      <alignment horizontal="center"/>
    </xf>
    <xf numFmtId="0" fontId="66" fillId="0" borderId="33" xfId="0" applyFont="1" applyFill="1" applyBorder="1" applyAlignment="1">
      <alignment horizontal="center"/>
    </xf>
    <xf numFmtId="0" fontId="68" fillId="0" borderId="39" xfId="0" applyFont="1" applyBorder="1" applyAlignment="1">
      <alignment horizontal="justify"/>
    </xf>
    <xf numFmtId="0" fontId="67" fillId="32" borderId="19" xfId="0" applyFont="1" applyFill="1" applyBorder="1" applyAlignment="1">
      <alignment horizontal="center" vertical="center"/>
    </xf>
    <xf numFmtId="0" fontId="66" fillId="33" borderId="34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4" borderId="19" xfId="0" applyFont="1" applyFill="1" applyBorder="1" applyAlignment="1">
      <alignment horizontal="center" vertical="center"/>
    </xf>
    <xf numFmtId="0" fontId="68" fillId="0" borderId="39" xfId="0" applyFont="1" applyBorder="1" applyAlignment="1">
      <alignment horizontal="justify" wrapText="1"/>
    </xf>
    <xf numFmtId="0" fontId="68" fillId="0" borderId="39" xfId="0" applyFont="1" applyBorder="1" applyAlignment="1">
      <alignment wrapText="1"/>
    </xf>
    <xf numFmtId="0" fontId="66" fillId="0" borderId="40" xfId="0" applyFont="1" applyFill="1" applyBorder="1" applyAlignment="1">
      <alignment horizontal="center"/>
    </xf>
    <xf numFmtId="0" fontId="68" fillId="0" borderId="31" xfId="0" applyFont="1" applyBorder="1" applyAlignment="1">
      <alignment horizontal="left" wrapText="1"/>
    </xf>
    <xf numFmtId="0" fontId="67" fillId="32" borderId="37" xfId="0" applyFont="1" applyFill="1" applyBorder="1" applyAlignment="1">
      <alignment horizontal="center" vertical="center"/>
    </xf>
    <xf numFmtId="0" fontId="66" fillId="32" borderId="41" xfId="0" applyFont="1" applyFill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4" borderId="37" xfId="0" applyFont="1" applyFill="1" applyBorder="1" applyAlignment="1">
      <alignment horizontal="center" vertical="center"/>
    </xf>
    <xf numFmtId="0" fontId="66" fillId="4" borderId="44" xfId="0" applyFont="1" applyFill="1" applyBorder="1" applyAlignment="1">
      <alignment horizontal="center" vertical="center"/>
    </xf>
    <xf numFmtId="0" fontId="68" fillId="36" borderId="39" xfId="0" applyFont="1" applyFill="1" applyBorder="1" applyAlignment="1">
      <alignment horizontal="left" vertical="center" wrapText="1"/>
    </xf>
    <xf numFmtId="0" fontId="68" fillId="36" borderId="45" xfId="0" applyFont="1" applyFill="1" applyBorder="1" applyAlignment="1">
      <alignment horizontal="left" vertical="center" wrapText="1"/>
    </xf>
    <xf numFmtId="0" fontId="21" fillId="33" borderId="27" xfId="0" applyFont="1" applyFill="1" applyBorder="1" applyAlignment="1">
      <alignment horizontal="center"/>
    </xf>
    <xf numFmtId="0" fontId="21" fillId="32" borderId="12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/>
    </xf>
    <xf numFmtId="0" fontId="21" fillId="33" borderId="47" xfId="0" applyFont="1" applyFill="1" applyBorder="1" applyAlignment="1">
      <alignment horizont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3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1" fillId="32" borderId="18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1" fillId="37" borderId="50" xfId="0" applyFont="1" applyFill="1" applyBorder="1" applyAlignment="1">
      <alignment horizontal="center"/>
    </xf>
    <xf numFmtId="0" fontId="22" fillId="37" borderId="47" xfId="0" applyFont="1" applyFill="1" applyBorder="1" applyAlignment="1">
      <alignment horizontal="center"/>
    </xf>
    <xf numFmtId="0" fontId="69" fillId="0" borderId="51" xfId="0" applyFont="1" applyFill="1" applyBorder="1" applyAlignment="1">
      <alignment horizontal="center"/>
    </xf>
    <xf numFmtId="0" fontId="70" fillId="36" borderId="52" xfId="0" applyFont="1" applyFill="1" applyBorder="1" applyAlignment="1">
      <alignment horizontal="left" vertical="center" wrapText="1"/>
    </xf>
    <xf numFmtId="0" fontId="71" fillId="32" borderId="19" xfId="0" applyFont="1" applyFill="1" applyBorder="1" applyAlignment="1">
      <alignment horizontal="center" vertical="center"/>
    </xf>
    <xf numFmtId="0" fontId="69" fillId="32" borderId="27" xfId="0" applyFont="1" applyFill="1" applyBorder="1" applyAlignment="1">
      <alignment horizontal="center" vertical="center"/>
    </xf>
    <xf numFmtId="0" fontId="69" fillId="0" borderId="48" xfId="0" applyFont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69" fillId="4" borderId="19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/>
    </xf>
    <xf numFmtId="0" fontId="69" fillId="4" borderId="29" xfId="0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0" fontId="8" fillId="0" borderId="52" xfId="0" applyFont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5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6" fillId="32" borderId="27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72" fillId="0" borderId="0" xfId="0" applyFont="1" applyAlignment="1">
      <alignment horizontal="left" wrapText="1"/>
    </xf>
    <xf numFmtId="0" fontId="3" fillId="32" borderId="18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0" fillId="32" borderId="57" xfId="0" applyFont="1" applyFill="1" applyBorder="1" applyAlignment="1">
      <alignment horizontal="center"/>
    </xf>
    <xf numFmtId="0" fontId="20" fillId="32" borderId="58" xfId="0" applyFont="1" applyFill="1" applyBorder="1" applyAlignment="1">
      <alignment horizontal="center"/>
    </xf>
    <xf numFmtId="0" fontId="20" fillId="32" borderId="59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W66"/>
  <sheetViews>
    <sheetView showGridLines="0" tabSelected="1" zoomScalePageLayoutView="0" workbookViewId="0" topLeftCell="A35">
      <selection activeCell="B61" sqref="B61"/>
    </sheetView>
  </sheetViews>
  <sheetFormatPr defaultColWidth="9.00390625" defaultRowHeight="12.75"/>
  <cols>
    <col min="1" max="1" width="3.25390625" style="122" customWidth="1"/>
    <col min="2" max="2" width="47.25390625" style="24" customWidth="1"/>
    <col min="3" max="3" width="5.875" style="31" customWidth="1"/>
    <col min="4" max="9" width="3.875" style="123" customWidth="1"/>
    <col min="10" max="14" width="3.25390625" style="30" customWidth="1"/>
    <col min="15" max="15" width="2.25390625" style="30" customWidth="1"/>
    <col min="16" max="16" width="2.625" style="30" customWidth="1"/>
    <col min="17" max="17" width="2.875" style="30" customWidth="1"/>
    <col min="18" max="23" width="3.25390625" style="30" customWidth="1"/>
    <col min="24" max="24" width="2.625" style="30" customWidth="1"/>
    <col min="25" max="25" width="3.125" style="30" customWidth="1"/>
    <col min="26" max="31" width="3.25390625" style="30" customWidth="1"/>
    <col min="32" max="32" width="2.625" style="30" customWidth="1"/>
    <col min="33" max="39" width="3.25390625" style="30" customWidth="1"/>
    <col min="40" max="41" width="2.875" style="30" customWidth="1"/>
    <col min="42" max="49" width="3.625" style="30" hidden="1" customWidth="1"/>
    <col min="50" max="16384" width="9.125" style="30" customWidth="1"/>
  </cols>
  <sheetData>
    <row r="1" spans="1:41" ht="24" thickBot="1">
      <c r="A1" s="25" t="s">
        <v>0</v>
      </c>
      <c r="B1" s="16"/>
      <c r="C1" s="26"/>
      <c r="D1" s="27"/>
      <c r="E1" s="27"/>
      <c r="F1" s="27"/>
      <c r="G1" s="27"/>
      <c r="H1" s="27"/>
      <c r="I1" s="27"/>
      <c r="J1" s="28"/>
      <c r="K1" s="29"/>
      <c r="L1" s="133" t="s">
        <v>80</v>
      </c>
      <c r="M1" s="29"/>
      <c r="N1" s="29"/>
      <c r="O1" s="29"/>
      <c r="P1" s="29"/>
      <c r="Q1" s="29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32" t="s">
        <v>55</v>
      </c>
      <c r="AI1" s="233"/>
      <c r="AJ1" s="233"/>
      <c r="AK1" s="233"/>
      <c r="AL1" s="233"/>
      <c r="AM1" s="233"/>
      <c r="AN1" s="233"/>
      <c r="AO1" s="234"/>
    </row>
    <row r="2" spans="1:49" ht="15.75">
      <c r="A2" s="25" t="s">
        <v>1</v>
      </c>
      <c r="B2" s="17"/>
      <c r="D2" s="32"/>
      <c r="E2" s="32"/>
      <c r="F2" s="32"/>
      <c r="G2" s="27"/>
      <c r="H2" s="27"/>
      <c r="I2" s="27"/>
      <c r="J2" s="28"/>
      <c r="K2" s="28"/>
      <c r="L2" s="28"/>
      <c r="M2" s="28" t="s">
        <v>2</v>
      </c>
      <c r="N2" s="28"/>
      <c r="O2" s="28"/>
      <c r="P2" s="28"/>
      <c r="Q2" s="33" t="s">
        <v>3</v>
      </c>
      <c r="S2" s="28"/>
      <c r="T2" s="28"/>
      <c r="V2" s="34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</row>
    <row r="3" spans="1:41" ht="14.25">
      <c r="A3" s="29"/>
      <c r="B3" s="17"/>
      <c r="D3" s="32"/>
      <c r="E3" s="32"/>
      <c r="F3" s="32"/>
      <c r="G3" s="27"/>
      <c r="H3" s="27"/>
      <c r="I3" s="27"/>
      <c r="J3" s="28"/>
      <c r="K3" s="28"/>
      <c r="L3" s="28"/>
      <c r="M3" s="28" t="s">
        <v>36</v>
      </c>
      <c r="N3" s="28"/>
      <c r="O3" s="28"/>
      <c r="P3" s="28"/>
      <c r="Q3" s="34" t="s">
        <v>54</v>
      </c>
      <c r="R3" s="28"/>
      <c r="S3" s="28"/>
      <c r="T3" s="29"/>
      <c r="V3" s="34"/>
      <c r="W3" s="28"/>
      <c r="X3" s="28"/>
      <c r="Z3" s="29"/>
      <c r="AA3" s="29"/>
      <c r="AB3" s="28"/>
      <c r="AC3" s="29"/>
      <c r="AD3" s="29"/>
      <c r="AE3" s="29"/>
      <c r="AF3" s="29"/>
      <c r="AG3" s="29"/>
      <c r="AO3" s="28"/>
    </row>
    <row r="4" spans="1:41" ht="15" customHeight="1">
      <c r="A4" s="25" t="s">
        <v>78</v>
      </c>
      <c r="B4" s="17"/>
      <c r="D4" s="32"/>
      <c r="E4" s="32"/>
      <c r="F4" s="32"/>
      <c r="G4" s="27"/>
      <c r="H4" s="27"/>
      <c r="I4" s="27"/>
      <c r="J4" s="28"/>
      <c r="K4" s="28"/>
      <c r="L4" s="28"/>
      <c r="M4" s="35" t="s">
        <v>4</v>
      </c>
      <c r="N4" s="35"/>
      <c r="O4" s="28"/>
      <c r="P4" s="36"/>
      <c r="Q4" s="37" t="s">
        <v>72</v>
      </c>
      <c r="R4" s="36"/>
      <c r="S4" s="38"/>
      <c r="T4" s="38"/>
      <c r="V4" s="37"/>
      <c r="W4" s="38"/>
      <c r="X4" s="36"/>
      <c r="Z4" s="36"/>
      <c r="AA4" s="38"/>
      <c r="AB4" s="36"/>
      <c r="AC4" s="38"/>
      <c r="AD4" s="38"/>
      <c r="AE4" s="38"/>
      <c r="AF4" s="38"/>
      <c r="AG4" s="38"/>
      <c r="AO4" s="28"/>
    </row>
    <row r="5" spans="1:41" ht="8.25" customHeight="1">
      <c r="A5" s="39"/>
      <c r="B5" s="16"/>
      <c r="C5" s="26"/>
      <c r="D5" s="27"/>
      <c r="E5" s="27"/>
      <c r="F5" s="27"/>
      <c r="G5" s="27"/>
      <c r="H5" s="27"/>
      <c r="I5" s="27"/>
      <c r="J5" s="28"/>
      <c r="K5" s="28"/>
      <c r="L5" s="28"/>
      <c r="M5" s="28"/>
      <c r="N5" s="35"/>
      <c r="O5" s="28"/>
      <c r="P5" s="28"/>
      <c r="Q5" s="40"/>
      <c r="R5" s="28"/>
      <c r="S5" s="28"/>
      <c r="T5" s="28"/>
      <c r="U5" s="28"/>
      <c r="V5" s="28"/>
      <c r="W5" s="28"/>
      <c r="X5" s="28"/>
      <c r="Y5" s="28"/>
      <c r="Z5" s="28"/>
      <c r="AA5" s="29"/>
      <c r="AB5" s="28"/>
      <c r="AC5" s="29"/>
      <c r="AD5" s="29"/>
      <c r="AE5" s="29"/>
      <c r="AF5" s="29"/>
      <c r="AG5" s="29"/>
      <c r="AH5" s="28"/>
      <c r="AI5" s="28"/>
      <c r="AJ5" s="28"/>
      <c r="AK5" s="28"/>
      <c r="AL5" s="28"/>
      <c r="AM5" s="28"/>
      <c r="AN5" s="28"/>
      <c r="AO5" s="28"/>
    </row>
    <row r="6" spans="1:41" s="46" customFormat="1" ht="13.5" customHeight="1">
      <c r="A6" s="41"/>
      <c r="B6" s="18"/>
      <c r="C6" s="237" t="s">
        <v>5</v>
      </c>
      <c r="D6" s="238"/>
      <c r="E6" s="238"/>
      <c r="F6" s="238"/>
      <c r="G6" s="238"/>
      <c r="H6" s="238"/>
      <c r="I6" s="239"/>
      <c r="J6" s="43"/>
      <c r="K6" s="44"/>
      <c r="L6" s="43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 t="s">
        <v>6</v>
      </c>
      <c r="AH6" s="44"/>
      <c r="AI6" s="44"/>
      <c r="AJ6" s="44"/>
      <c r="AK6" s="44"/>
      <c r="AL6" s="44"/>
      <c r="AM6" s="44"/>
      <c r="AN6" s="44"/>
      <c r="AO6" s="45"/>
    </row>
    <row r="7" spans="1:49" s="56" customFormat="1" ht="14.25" customHeight="1">
      <c r="A7" s="235" t="s">
        <v>7</v>
      </c>
      <c r="B7" s="225" t="s">
        <v>8</v>
      </c>
      <c r="C7" s="47"/>
      <c r="D7" s="48"/>
      <c r="E7" s="49"/>
      <c r="F7" s="50" t="s">
        <v>9</v>
      </c>
      <c r="G7" s="50"/>
      <c r="H7" s="50"/>
      <c r="I7" s="51"/>
      <c r="J7" s="52"/>
      <c r="K7" s="52"/>
      <c r="L7" s="52"/>
      <c r="M7" s="52" t="s">
        <v>10</v>
      </c>
      <c r="N7" s="52"/>
      <c r="O7" s="52"/>
      <c r="P7" s="52"/>
      <c r="Q7" s="53"/>
      <c r="R7" s="54"/>
      <c r="S7" s="54"/>
      <c r="T7" s="54"/>
      <c r="U7" s="54" t="s">
        <v>11</v>
      </c>
      <c r="V7" s="54"/>
      <c r="W7" s="54"/>
      <c r="X7" s="54"/>
      <c r="Y7" s="55"/>
      <c r="Z7" s="52"/>
      <c r="AA7" s="52"/>
      <c r="AB7" s="52"/>
      <c r="AC7" s="52" t="s">
        <v>12</v>
      </c>
      <c r="AD7" s="52"/>
      <c r="AE7" s="52"/>
      <c r="AF7" s="52"/>
      <c r="AG7" s="53"/>
      <c r="AH7" s="54"/>
      <c r="AI7" s="54"/>
      <c r="AJ7" s="54"/>
      <c r="AK7" s="54" t="s">
        <v>13</v>
      </c>
      <c r="AL7" s="54"/>
      <c r="AM7" s="54"/>
      <c r="AN7" s="54"/>
      <c r="AO7" s="55"/>
      <c r="AP7" s="54"/>
      <c r="AQ7" s="54"/>
      <c r="AR7" s="54"/>
      <c r="AS7" s="54" t="s">
        <v>13</v>
      </c>
      <c r="AT7" s="54"/>
      <c r="AU7" s="54"/>
      <c r="AV7" s="54"/>
      <c r="AW7" s="55"/>
    </row>
    <row r="8" spans="1:49" s="46" customFormat="1" ht="37.5" customHeight="1" thickBot="1">
      <c r="A8" s="236"/>
      <c r="B8" s="226"/>
      <c r="C8" s="57"/>
      <c r="D8" s="1" t="s">
        <v>14</v>
      </c>
      <c r="E8" s="3" t="s">
        <v>18</v>
      </c>
      <c r="F8" s="2" t="s">
        <v>15</v>
      </c>
      <c r="G8" s="2" t="s">
        <v>16</v>
      </c>
      <c r="H8" s="3" t="s">
        <v>17</v>
      </c>
      <c r="I8" s="3" t="s">
        <v>34</v>
      </c>
      <c r="J8" s="4" t="str">
        <f>$D8</f>
        <v>W</v>
      </c>
      <c r="K8" s="58" t="str">
        <f>$E8</f>
        <v>Kon</v>
      </c>
      <c r="L8" s="4" t="str">
        <f>$F8</f>
        <v>Ć</v>
      </c>
      <c r="M8" s="4" t="str">
        <f>$G8</f>
        <v>S</v>
      </c>
      <c r="N8" s="58" t="str">
        <f>$H8</f>
        <v>Zaj. Pr.</v>
      </c>
      <c r="O8" s="58" t="str">
        <f>$I8</f>
        <v>Samokształcenie</v>
      </c>
      <c r="P8" s="59" t="s">
        <v>19</v>
      </c>
      <c r="Q8" s="60" t="s">
        <v>20</v>
      </c>
      <c r="R8" s="4" t="str">
        <f>$D8</f>
        <v>W</v>
      </c>
      <c r="S8" s="58" t="str">
        <f>$E8</f>
        <v>Kon</v>
      </c>
      <c r="T8" s="4" t="str">
        <f>$F8</f>
        <v>Ć</v>
      </c>
      <c r="U8" s="4" t="str">
        <f>$G8</f>
        <v>S</v>
      </c>
      <c r="V8" s="58" t="str">
        <f>$H8</f>
        <v>Zaj. Pr.</v>
      </c>
      <c r="W8" s="58" t="str">
        <f>$I8</f>
        <v>Samokształcenie</v>
      </c>
      <c r="X8" s="59" t="s">
        <v>19</v>
      </c>
      <c r="Y8" s="61" t="s">
        <v>20</v>
      </c>
      <c r="Z8" s="4" t="str">
        <f>$D8</f>
        <v>W</v>
      </c>
      <c r="AA8" s="58" t="str">
        <f>$E8</f>
        <v>Kon</v>
      </c>
      <c r="AB8" s="4" t="str">
        <f>$F8</f>
        <v>Ć</v>
      </c>
      <c r="AC8" s="4" t="str">
        <f>$G8</f>
        <v>S</v>
      </c>
      <c r="AD8" s="58" t="str">
        <f>$H8</f>
        <v>Zaj. Pr.</v>
      </c>
      <c r="AE8" s="58" t="str">
        <f>$I8</f>
        <v>Samokształcenie</v>
      </c>
      <c r="AF8" s="59" t="s">
        <v>19</v>
      </c>
      <c r="AG8" s="61" t="s">
        <v>20</v>
      </c>
      <c r="AH8" s="4" t="str">
        <f>$D8</f>
        <v>W</v>
      </c>
      <c r="AI8" s="58" t="str">
        <f>$E8</f>
        <v>Kon</v>
      </c>
      <c r="AJ8" s="4" t="str">
        <f>$F8</f>
        <v>Ć</v>
      </c>
      <c r="AK8" s="4" t="str">
        <f>$G8</f>
        <v>S</v>
      </c>
      <c r="AL8" s="58" t="str">
        <f>$H8</f>
        <v>Zaj. Pr.</v>
      </c>
      <c r="AM8" s="58" t="str">
        <f>$I8</f>
        <v>Samokształcenie</v>
      </c>
      <c r="AN8" s="59" t="s">
        <v>19</v>
      </c>
      <c r="AO8" s="62" t="s">
        <v>20</v>
      </c>
      <c r="AP8" s="4" t="str">
        <f>$D8</f>
        <v>W</v>
      </c>
      <c r="AQ8" s="58" t="str">
        <f>$E8</f>
        <v>Kon</v>
      </c>
      <c r="AR8" s="4" t="str">
        <f>$F8</f>
        <v>Ć</v>
      </c>
      <c r="AS8" s="4" t="str">
        <f>$G8</f>
        <v>S</v>
      </c>
      <c r="AT8" s="58" t="str">
        <f>$H8</f>
        <v>Zaj. Pr.</v>
      </c>
      <c r="AU8" s="58" t="str">
        <f>$I8</f>
        <v>Samokształcenie</v>
      </c>
      <c r="AV8" s="59" t="s">
        <v>19</v>
      </c>
      <c r="AW8" s="62" t="s">
        <v>20</v>
      </c>
    </row>
    <row r="9" spans="1:49" s="63" customFormat="1" ht="12.75" customHeight="1">
      <c r="A9" s="42" t="s">
        <v>21</v>
      </c>
      <c r="B9" s="191" t="s">
        <v>38</v>
      </c>
      <c r="C9" s="200">
        <f aca="true" t="shared" si="0" ref="C9:O9">SUM(C10:C15)</f>
        <v>105</v>
      </c>
      <c r="D9" s="200">
        <f t="shared" si="0"/>
        <v>75</v>
      </c>
      <c r="E9" s="200">
        <f t="shared" si="0"/>
        <v>15</v>
      </c>
      <c r="F9" s="200">
        <f t="shared" si="0"/>
        <v>15</v>
      </c>
      <c r="G9" s="200">
        <f t="shared" si="0"/>
        <v>0</v>
      </c>
      <c r="H9" s="200">
        <f t="shared" si="0"/>
        <v>0</v>
      </c>
      <c r="I9" s="200">
        <f t="shared" si="0"/>
        <v>0</v>
      </c>
      <c r="J9" s="201">
        <f t="shared" si="0"/>
        <v>45</v>
      </c>
      <c r="K9" s="201">
        <f t="shared" si="0"/>
        <v>15</v>
      </c>
      <c r="L9" s="201">
        <f t="shared" si="0"/>
        <v>0</v>
      </c>
      <c r="M9" s="201">
        <f t="shared" si="0"/>
        <v>0</v>
      </c>
      <c r="N9" s="201">
        <f t="shared" si="0"/>
        <v>0</v>
      </c>
      <c r="O9" s="201">
        <f t="shared" si="0"/>
        <v>0</v>
      </c>
      <c r="P9" s="202">
        <f>COUNTIF(P10:P15,"E")</f>
        <v>3</v>
      </c>
      <c r="Q9" s="203">
        <f aca="true" t="shared" si="1" ref="Q9:W9">SUM(Q10:Q15)</f>
        <v>15</v>
      </c>
      <c r="R9" s="200">
        <f t="shared" si="1"/>
        <v>30</v>
      </c>
      <c r="S9" s="200">
        <f t="shared" si="1"/>
        <v>0</v>
      </c>
      <c r="T9" s="200">
        <f t="shared" si="1"/>
        <v>15</v>
      </c>
      <c r="U9" s="200">
        <f t="shared" si="1"/>
        <v>0</v>
      </c>
      <c r="V9" s="200">
        <f t="shared" si="1"/>
        <v>0</v>
      </c>
      <c r="W9" s="200">
        <f t="shared" si="1"/>
        <v>0</v>
      </c>
      <c r="X9" s="202">
        <f>COUNTIF(X10:X15,"E")</f>
        <v>1</v>
      </c>
      <c r="Y9" s="203">
        <f aca="true" t="shared" si="2" ref="Y9:AE9">SUM(Y10:Y15)</f>
        <v>9</v>
      </c>
      <c r="Z9" s="200">
        <f t="shared" si="2"/>
        <v>0</v>
      </c>
      <c r="AA9" s="200">
        <f t="shared" si="2"/>
        <v>0</v>
      </c>
      <c r="AB9" s="200">
        <f t="shared" si="2"/>
        <v>0</v>
      </c>
      <c r="AC9" s="200">
        <f t="shared" si="2"/>
        <v>0</v>
      </c>
      <c r="AD9" s="200">
        <f t="shared" si="2"/>
        <v>0</v>
      </c>
      <c r="AE9" s="200">
        <f t="shared" si="2"/>
        <v>0</v>
      </c>
      <c r="AF9" s="202">
        <f>COUNTIF(AF10:AF15,"E")</f>
        <v>0</v>
      </c>
      <c r="AG9" s="203">
        <f aca="true" t="shared" si="3" ref="AG9:AM9">SUM(AG10:AG15)</f>
        <v>0</v>
      </c>
      <c r="AH9" s="200">
        <f t="shared" si="3"/>
        <v>0</v>
      </c>
      <c r="AI9" s="200">
        <f t="shared" si="3"/>
        <v>0</v>
      </c>
      <c r="AJ9" s="200">
        <f t="shared" si="3"/>
        <v>0</v>
      </c>
      <c r="AK9" s="200">
        <f t="shared" si="3"/>
        <v>0</v>
      </c>
      <c r="AL9" s="200">
        <f t="shared" si="3"/>
        <v>0</v>
      </c>
      <c r="AM9" s="200">
        <f t="shared" si="3"/>
        <v>0</v>
      </c>
      <c r="AN9" s="202">
        <f>COUNTIF(AN10:AN15,"E")</f>
        <v>0</v>
      </c>
      <c r="AO9" s="203">
        <f aca="true" t="shared" si="4" ref="AO9:AU9">SUM(AO10:AO15)</f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5">
        <f>COUNTIF(AV10:AV15,"E")</f>
        <v>0</v>
      </c>
      <c r="AW9" s="6">
        <f>SUM(AW10:AW15)</f>
        <v>0</v>
      </c>
    </row>
    <row r="10" spans="1:49" s="63" customFormat="1" ht="28.5">
      <c r="A10" s="160">
        <v>1</v>
      </c>
      <c r="B10" s="192" t="s">
        <v>76</v>
      </c>
      <c r="C10" s="200">
        <f aca="true" t="shared" si="5" ref="C10:C15">D10+E10+F10+G10+H10+I10</f>
        <v>15</v>
      </c>
      <c r="D10" s="204">
        <v>15</v>
      </c>
      <c r="E10" s="204">
        <f>SUM(K10+S10+AA10+AI10+AQ10)</f>
        <v>0</v>
      </c>
      <c r="F10" s="204">
        <f>SUM(L10+T10+AB10+AJ10+AR10)</f>
        <v>0</v>
      </c>
      <c r="G10" s="204">
        <f>SUM(M10+U10+AC10+AK10+AS10)</f>
        <v>0</v>
      </c>
      <c r="H10" s="204">
        <f>SUM(N10+V10+AD10+AL10+AT10)</f>
        <v>0</v>
      </c>
      <c r="I10" s="204">
        <f>SUM(O10+W10+AE10+AM10+AU10)</f>
        <v>0</v>
      </c>
      <c r="J10" s="205">
        <v>15</v>
      </c>
      <c r="K10" s="206"/>
      <c r="L10" s="206"/>
      <c r="M10" s="206"/>
      <c r="N10" s="206"/>
      <c r="O10" s="206"/>
      <c r="P10" s="207" t="s">
        <v>22</v>
      </c>
      <c r="Q10" s="208">
        <v>4</v>
      </c>
      <c r="R10" s="205"/>
      <c r="S10" s="206"/>
      <c r="T10" s="206"/>
      <c r="U10" s="206"/>
      <c r="V10" s="206"/>
      <c r="W10" s="206"/>
      <c r="X10" s="207"/>
      <c r="Y10" s="208"/>
      <c r="Z10" s="205"/>
      <c r="AA10" s="206"/>
      <c r="AB10" s="206"/>
      <c r="AC10" s="206"/>
      <c r="AD10" s="206"/>
      <c r="AE10" s="206"/>
      <c r="AF10" s="207"/>
      <c r="AG10" s="208"/>
      <c r="AH10" s="205"/>
      <c r="AI10" s="206"/>
      <c r="AJ10" s="206"/>
      <c r="AK10" s="206"/>
      <c r="AL10" s="206"/>
      <c r="AM10" s="206"/>
      <c r="AN10" s="207"/>
      <c r="AO10" s="209"/>
      <c r="AP10" s="162"/>
      <c r="AQ10" s="163"/>
      <c r="AR10" s="163"/>
      <c r="AS10" s="163"/>
      <c r="AT10" s="163"/>
      <c r="AU10" s="163"/>
      <c r="AV10" s="164"/>
      <c r="AW10" s="165"/>
    </row>
    <row r="11" spans="1:49" s="63" customFormat="1" ht="14.25">
      <c r="A11" s="166">
        <v>2</v>
      </c>
      <c r="B11" s="193" t="s">
        <v>39</v>
      </c>
      <c r="C11" s="200">
        <f t="shared" si="5"/>
        <v>15</v>
      </c>
      <c r="D11" s="204">
        <v>15</v>
      </c>
      <c r="E11" s="204">
        <v>0</v>
      </c>
      <c r="F11" s="204">
        <f aca="true" t="shared" si="6" ref="D11:I15">SUM(L11+T11+AB11+AJ11+AR11)</f>
        <v>0</v>
      </c>
      <c r="G11" s="204">
        <f t="shared" si="6"/>
        <v>0</v>
      </c>
      <c r="H11" s="204">
        <f t="shared" si="6"/>
        <v>0</v>
      </c>
      <c r="I11" s="204">
        <f t="shared" si="6"/>
        <v>0</v>
      </c>
      <c r="J11" s="205">
        <v>15</v>
      </c>
      <c r="K11" s="206"/>
      <c r="L11" s="206"/>
      <c r="M11" s="206"/>
      <c r="N11" s="206"/>
      <c r="O11" s="206"/>
      <c r="P11" s="207" t="s">
        <v>22</v>
      </c>
      <c r="Q11" s="208">
        <v>4</v>
      </c>
      <c r="R11" s="205"/>
      <c r="S11" s="206"/>
      <c r="T11" s="206"/>
      <c r="U11" s="206"/>
      <c r="V11" s="206"/>
      <c r="W11" s="206"/>
      <c r="X11" s="207"/>
      <c r="Y11" s="208"/>
      <c r="Z11" s="205"/>
      <c r="AA11" s="206"/>
      <c r="AB11" s="206"/>
      <c r="AC11" s="206"/>
      <c r="AD11" s="206"/>
      <c r="AE11" s="206"/>
      <c r="AF11" s="207"/>
      <c r="AG11" s="208"/>
      <c r="AH11" s="205"/>
      <c r="AI11" s="206"/>
      <c r="AJ11" s="206"/>
      <c r="AK11" s="206"/>
      <c r="AL11" s="206"/>
      <c r="AM11" s="206"/>
      <c r="AN11" s="207"/>
      <c r="AO11" s="209"/>
      <c r="AP11" s="162"/>
      <c r="AQ11" s="163"/>
      <c r="AR11" s="163"/>
      <c r="AS11" s="163"/>
      <c r="AT11" s="163"/>
      <c r="AU11" s="163"/>
      <c r="AV11" s="164"/>
      <c r="AW11" s="165"/>
    </row>
    <row r="12" spans="1:49" s="63" customFormat="1" ht="16.5" customHeight="1">
      <c r="A12" s="166">
        <v>3</v>
      </c>
      <c r="B12" s="193" t="s">
        <v>40</v>
      </c>
      <c r="C12" s="200">
        <f t="shared" si="5"/>
        <v>15</v>
      </c>
      <c r="D12" s="204">
        <v>15</v>
      </c>
      <c r="E12" s="204">
        <v>0</v>
      </c>
      <c r="F12" s="204">
        <f t="shared" si="6"/>
        <v>0</v>
      </c>
      <c r="G12" s="204">
        <f t="shared" si="6"/>
        <v>0</v>
      </c>
      <c r="H12" s="204">
        <f t="shared" si="6"/>
        <v>0</v>
      </c>
      <c r="I12" s="204">
        <f t="shared" si="6"/>
        <v>0</v>
      </c>
      <c r="J12" s="205">
        <v>15</v>
      </c>
      <c r="K12" s="206"/>
      <c r="L12" s="206"/>
      <c r="M12" s="206"/>
      <c r="N12" s="206"/>
      <c r="O12" s="206"/>
      <c r="P12" s="207" t="s">
        <v>22</v>
      </c>
      <c r="Q12" s="208">
        <v>4</v>
      </c>
      <c r="R12" s="205"/>
      <c r="S12" s="206"/>
      <c r="T12" s="206"/>
      <c r="U12" s="206"/>
      <c r="V12" s="206"/>
      <c r="W12" s="206"/>
      <c r="X12" s="207"/>
      <c r="Y12" s="208"/>
      <c r="Z12" s="205"/>
      <c r="AA12" s="206"/>
      <c r="AB12" s="206"/>
      <c r="AC12" s="206"/>
      <c r="AD12" s="206"/>
      <c r="AE12" s="206"/>
      <c r="AF12" s="207"/>
      <c r="AG12" s="208"/>
      <c r="AH12" s="205"/>
      <c r="AI12" s="206"/>
      <c r="AJ12" s="206"/>
      <c r="AK12" s="206"/>
      <c r="AL12" s="206"/>
      <c r="AM12" s="206"/>
      <c r="AN12" s="207"/>
      <c r="AO12" s="209"/>
      <c r="AP12" s="162"/>
      <c r="AQ12" s="163"/>
      <c r="AR12" s="163"/>
      <c r="AS12" s="163"/>
      <c r="AT12" s="163"/>
      <c r="AU12" s="163"/>
      <c r="AV12" s="164"/>
      <c r="AW12" s="165"/>
    </row>
    <row r="13" spans="1:49" s="63" customFormat="1" ht="14.25">
      <c r="A13" s="166">
        <v>4</v>
      </c>
      <c r="B13" s="193" t="s">
        <v>41</v>
      </c>
      <c r="C13" s="200">
        <f t="shared" si="5"/>
        <v>15</v>
      </c>
      <c r="D13" s="204">
        <v>15</v>
      </c>
      <c r="E13" s="204">
        <f t="shared" si="6"/>
        <v>0</v>
      </c>
      <c r="F13" s="204">
        <f t="shared" si="6"/>
        <v>0</v>
      </c>
      <c r="G13" s="204">
        <f t="shared" si="6"/>
        <v>0</v>
      </c>
      <c r="H13" s="204">
        <f t="shared" si="6"/>
        <v>0</v>
      </c>
      <c r="I13" s="204">
        <f t="shared" si="6"/>
        <v>0</v>
      </c>
      <c r="J13" s="205"/>
      <c r="K13" s="206"/>
      <c r="L13" s="206"/>
      <c r="M13" s="206"/>
      <c r="N13" s="206"/>
      <c r="O13" s="206"/>
      <c r="P13" s="207"/>
      <c r="Q13" s="208"/>
      <c r="R13" s="205">
        <v>15</v>
      </c>
      <c r="S13" s="206"/>
      <c r="T13" s="206"/>
      <c r="U13" s="206"/>
      <c r="V13" s="206"/>
      <c r="W13" s="206"/>
      <c r="X13" s="207" t="s">
        <v>22</v>
      </c>
      <c r="Y13" s="208">
        <v>4</v>
      </c>
      <c r="Z13" s="205"/>
      <c r="AA13" s="206"/>
      <c r="AB13" s="206"/>
      <c r="AC13" s="206"/>
      <c r="AD13" s="206"/>
      <c r="AE13" s="206"/>
      <c r="AF13" s="207"/>
      <c r="AG13" s="208"/>
      <c r="AH13" s="205"/>
      <c r="AI13" s="206"/>
      <c r="AJ13" s="206"/>
      <c r="AK13" s="206"/>
      <c r="AL13" s="206"/>
      <c r="AM13" s="206"/>
      <c r="AN13" s="207"/>
      <c r="AO13" s="209"/>
      <c r="AP13" s="162"/>
      <c r="AQ13" s="163"/>
      <c r="AR13" s="163"/>
      <c r="AS13" s="163"/>
      <c r="AT13" s="163"/>
      <c r="AU13" s="163"/>
      <c r="AV13" s="164"/>
      <c r="AW13" s="165"/>
    </row>
    <row r="14" spans="1:49" s="138" customFormat="1" ht="14.25">
      <c r="A14" s="166">
        <v>5</v>
      </c>
      <c r="B14" s="193" t="s">
        <v>42</v>
      </c>
      <c r="C14" s="200">
        <f t="shared" si="5"/>
        <v>15</v>
      </c>
      <c r="D14" s="204">
        <v>0</v>
      </c>
      <c r="E14" s="204">
        <v>15</v>
      </c>
      <c r="F14" s="204">
        <f t="shared" si="6"/>
        <v>0</v>
      </c>
      <c r="G14" s="204">
        <f t="shared" si="6"/>
        <v>0</v>
      </c>
      <c r="H14" s="204">
        <f t="shared" si="6"/>
        <v>0</v>
      </c>
      <c r="I14" s="204">
        <f t="shared" si="6"/>
        <v>0</v>
      </c>
      <c r="J14" s="205"/>
      <c r="K14" s="206">
        <v>15</v>
      </c>
      <c r="L14" s="206"/>
      <c r="M14" s="206"/>
      <c r="N14" s="206"/>
      <c r="O14" s="206"/>
      <c r="P14" s="207" t="s">
        <v>24</v>
      </c>
      <c r="Q14" s="208">
        <v>3</v>
      </c>
      <c r="R14" s="205"/>
      <c r="S14" s="206"/>
      <c r="T14" s="206"/>
      <c r="U14" s="206"/>
      <c r="V14" s="206"/>
      <c r="W14" s="206"/>
      <c r="X14" s="207"/>
      <c r="Y14" s="208"/>
      <c r="Z14" s="205"/>
      <c r="AA14" s="206"/>
      <c r="AB14" s="206"/>
      <c r="AC14" s="206"/>
      <c r="AD14" s="206"/>
      <c r="AE14" s="206"/>
      <c r="AF14" s="207"/>
      <c r="AG14" s="208"/>
      <c r="AH14" s="205"/>
      <c r="AI14" s="206"/>
      <c r="AJ14" s="206"/>
      <c r="AK14" s="206"/>
      <c r="AL14" s="206"/>
      <c r="AM14" s="206"/>
      <c r="AN14" s="207"/>
      <c r="AO14" s="209"/>
      <c r="AP14" s="162"/>
      <c r="AQ14" s="163"/>
      <c r="AR14" s="163"/>
      <c r="AS14" s="163"/>
      <c r="AT14" s="163"/>
      <c r="AU14" s="163"/>
      <c r="AV14" s="164"/>
      <c r="AW14" s="165"/>
    </row>
    <row r="15" spans="1:49" s="138" customFormat="1" ht="28.5">
      <c r="A15" s="167">
        <v>6</v>
      </c>
      <c r="B15" s="194" t="s">
        <v>43</v>
      </c>
      <c r="C15" s="200">
        <f t="shared" si="5"/>
        <v>30</v>
      </c>
      <c r="D15" s="204">
        <f t="shared" si="6"/>
        <v>15</v>
      </c>
      <c r="E15" s="204">
        <f t="shared" si="6"/>
        <v>0</v>
      </c>
      <c r="F15" s="204">
        <f t="shared" si="6"/>
        <v>15</v>
      </c>
      <c r="G15" s="204">
        <f t="shared" si="6"/>
        <v>0</v>
      </c>
      <c r="H15" s="204">
        <f t="shared" si="6"/>
        <v>0</v>
      </c>
      <c r="I15" s="204">
        <f t="shared" si="6"/>
        <v>0</v>
      </c>
      <c r="J15" s="210"/>
      <c r="K15" s="211"/>
      <c r="L15" s="211"/>
      <c r="M15" s="211"/>
      <c r="N15" s="211"/>
      <c r="O15" s="211"/>
      <c r="P15" s="207"/>
      <c r="Q15" s="208"/>
      <c r="R15" s="210">
        <v>15</v>
      </c>
      <c r="S15" s="211"/>
      <c r="T15" s="211">
        <v>15</v>
      </c>
      <c r="U15" s="211"/>
      <c r="V15" s="211"/>
      <c r="W15" s="211"/>
      <c r="X15" s="207" t="s">
        <v>53</v>
      </c>
      <c r="Y15" s="208">
        <v>5</v>
      </c>
      <c r="Z15" s="210"/>
      <c r="AA15" s="211"/>
      <c r="AB15" s="211"/>
      <c r="AC15" s="211"/>
      <c r="AD15" s="211"/>
      <c r="AE15" s="211"/>
      <c r="AF15" s="207"/>
      <c r="AG15" s="208"/>
      <c r="AH15" s="210"/>
      <c r="AI15" s="211"/>
      <c r="AJ15" s="211"/>
      <c r="AK15" s="211"/>
      <c r="AL15" s="211"/>
      <c r="AM15" s="211"/>
      <c r="AN15" s="207"/>
      <c r="AO15" s="209"/>
      <c r="AP15" s="168"/>
      <c r="AQ15" s="169"/>
      <c r="AR15" s="169"/>
      <c r="AS15" s="169"/>
      <c r="AT15" s="169"/>
      <c r="AU15" s="169"/>
      <c r="AV15" s="164"/>
      <c r="AW15" s="165"/>
    </row>
    <row r="16" spans="1:49" s="63" customFormat="1" ht="14.25">
      <c r="A16" s="170"/>
      <c r="B16" s="195"/>
      <c r="C16" s="212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4"/>
      <c r="AP16" s="171"/>
      <c r="AQ16" s="171"/>
      <c r="AR16" s="171"/>
      <c r="AS16" s="171"/>
      <c r="AT16" s="171"/>
      <c r="AU16" s="171"/>
      <c r="AV16" s="171"/>
      <c r="AW16" s="172"/>
    </row>
    <row r="17" spans="1:49" s="63" customFormat="1" ht="15">
      <c r="A17" s="173" t="s">
        <v>23</v>
      </c>
      <c r="B17" s="191" t="s">
        <v>44</v>
      </c>
      <c r="C17" s="200">
        <f aca="true" t="shared" si="7" ref="C17:O17">SUM(C18:C28)</f>
        <v>283</v>
      </c>
      <c r="D17" s="200">
        <f t="shared" si="7"/>
        <v>69</v>
      </c>
      <c r="E17" s="200">
        <f t="shared" si="7"/>
        <v>73</v>
      </c>
      <c r="F17" s="200">
        <f t="shared" si="7"/>
        <v>51</v>
      </c>
      <c r="G17" s="200">
        <f t="shared" si="7"/>
        <v>90</v>
      </c>
      <c r="H17" s="200">
        <f t="shared" si="7"/>
        <v>0</v>
      </c>
      <c r="I17" s="200">
        <f t="shared" si="7"/>
        <v>0</v>
      </c>
      <c r="J17" s="200">
        <f t="shared" si="7"/>
        <v>24</v>
      </c>
      <c r="K17" s="200">
        <f t="shared" si="7"/>
        <v>30</v>
      </c>
      <c r="L17" s="200">
        <f t="shared" si="7"/>
        <v>18</v>
      </c>
      <c r="M17" s="200">
        <f t="shared" si="7"/>
        <v>0</v>
      </c>
      <c r="N17" s="200">
        <f t="shared" si="7"/>
        <v>0</v>
      </c>
      <c r="O17" s="200">
        <f t="shared" si="7"/>
        <v>0</v>
      </c>
      <c r="P17" s="202">
        <f>COUNTIF(P18:P28,"E")</f>
        <v>1</v>
      </c>
      <c r="Q17" s="203">
        <f aca="true" t="shared" si="8" ref="Q17:W17">SUM(Q18:Q28)</f>
        <v>13</v>
      </c>
      <c r="R17" s="200">
        <f t="shared" si="8"/>
        <v>15</v>
      </c>
      <c r="S17" s="200">
        <f t="shared" si="8"/>
        <v>33</v>
      </c>
      <c r="T17" s="200">
        <f t="shared" si="8"/>
        <v>18</v>
      </c>
      <c r="U17" s="200">
        <f t="shared" si="8"/>
        <v>30</v>
      </c>
      <c r="V17" s="200">
        <f t="shared" si="8"/>
        <v>0</v>
      </c>
      <c r="W17" s="200">
        <f t="shared" si="8"/>
        <v>0</v>
      </c>
      <c r="X17" s="202">
        <f>COUNTIF(X18:X28,"E")</f>
        <v>1</v>
      </c>
      <c r="Y17" s="203">
        <f aca="true" t="shared" si="9" ref="Y17:AE17">SUM(Y18:Y28)</f>
        <v>14</v>
      </c>
      <c r="Z17" s="200">
        <f t="shared" si="9"/>
        <v>15</v>
      </c>
      <c r="AA17" s="200">
        <f t="shared" si="9"/>
        <v>0</v>
      </c>
      <c r="AB17" s="200">
        <f t="shared" si="9"/>
        <v>0</v>
      </c>
      <c r="AC17" s="200">
        <f t="shared" si="9"/>
        <v>30</v>
      </c>
      <c r="AD17" s="200">
        <f t="shared" si="9"/>
        <v>0</v>
      </c>
      <c r="AE17" s="200">
        <f t="shared" si="9"/>
        <v>0</v>
      </c>
      <c r="AF17" s="202">
        <f>COUNTIF(AF18:AF28,"E")</f>
        <v>1</v>
      </c>
      <c r="AG17" s="203">
        <f aca="true" t="shared" si="10" ref="AG17:AM17">SUM(AG18:AG28)</f>
        <v>7</v>
      </c>
      <c r="AH17" s="200">
        <f t="shared" si="10"/>
        <v>0</v>
      </c>
      <c r="AI17" s="200">
        <f t="shared" si="10"/>
        <v>25</v>
      </c>
      <c r="AJ17" s="200">
        <f t="shared" si="10"/>
        <v>15</v>
      </c>
      <c r="AK17" s="200">
        <f t="shared" si="10"/>
        <v>30</v>
      </c>
      <c r="AL17" s="200">
        <f t="shared" si="10"/>
        <v>0</v>
      </c>
      <c r="AM17" s="200">
        <f t="shared" si="10"/>
        <v>0</v>
      </c>
      <c r="AN17" s="202">
        <f>COUNTIF(AN18:AN28,"E")</f>
        <v>0</v>
      </c>
      <c r="AO17" s="203">
        <f>SUM(AO18:AO28)</f>
        <v>7</v>
      </c>
      <c r="AP17" s="161">
        <f aca="true" t="shared" si="11" ref="AP17:AU17">SUM(AP18:AP28)</f>
        <v>0</v>
      </c>
      <c r="AQ17" s="161">
        <f t="shared" si="11"/>
        <v>0</v>
      </c>
      <c r="AR17" s="161">
        <f t="shared" si="11"/>
        <v>0</v>
      </c>
      <c r="AS17" s="161">
        <f t="shared" si="11"/>
        <v>0</v>
      </c>
      <c r="AT17" s="161">
        <f t="shared" si="11"/>
        <v>0</v>
      </c>
      <c r="AU17" s="161">
        <f t="shared" si="11"/>
        <v>0</v>
      </c>
      <c r="AV17" s="174">
        <f>COUNTIF(AV18:AV28,"E")</f>
        <v>0</v>
      </c>
      <c r="AW17" s="175">
        <f>SUM(AW18:AW28)</f>
        <v>0</v>
      </c>
    </row>
    <row r="18" spans="1:49" s="63" customFormat="1" ht="14.25">
      <c r="A18" s="160">
        <v>1</v>
      </c>
      <c r="B18" s="192" t="s">
        <v>49</v>
      </c>
      <c r="C18" s="200">
        <f>D18+E18+F18+G18+H18+I18</f>
        <v>15</v>
      </c>
      <c r="D18" s="204">
        <v>15</v>
      </c>
      <c r="E18" s="204">
        <f>SUM(K18+S18+AA18+AI18+AQ18)</f>
        <v>0</v>
      </c>
      <c r="F18" s="204">
        <f>SUM(L18+T18+AB18+AJ18+AR18)</f>
        <v>0</v>
      </c>
      <c r="G18" s="204">
        <f>SUM(M18+U18+AC18+AK18+AS18)</f>
        <v>0</v>
      </c>
      <c r="H18" s="204">
        <f>SUM(N18+V18+AD18+AL18+AT18)</f>
        <v>0</v>
      </c>
      <c r="I18" s="204">
        <f>SUM(O18+W18+AE18+AM18+AU18)</f>
        <v>0</v>
      </c>
      <c r="J18" s="205"/>
      <c r="K18" s="206"/>
      <c r="L18" s="206"/>
      <c r="M18" s="206"/>
      <c r="N18" s="206"/>
      <c r="O18" s="206"/>
      <c r="P18" s="207"/>
      <c r="Q18" s="208"/>
      <c r="R18" s="205"/>
      <c r="S18" s="206"/>
      <c r="T18" s="206"/>
      <c r="U18" s="206"/>
      <c r="V18" s="206"/>
      <c r="W18" s="206"/>
      <c r="X18" s="207"/>
      <c r="Y18" s="208"/>
      <c r="Z18" s="205">
        <v>15</v>
      </c>
      <c r="AA18" s="206"/>
      <c r="AB18" s="206"/>
      <c r="AC18" s="206"/>
      <c r="AD18" s="206"/>
      <c r="AE18" s="206"/>
      <c r="AF18" s="207" t="s">
        <v>22</v>
      </c>
      <c r="AG18" s="208">
        <v>4</v>
      </c>
      <c r="AH18" s="205"/>
      <c r="AI18" s="206"/>
      <c r="AJ18" s="206"/>
      <c r="AK18" s="206"/>
      <c r="AL18" s="206"/>
      <c r="AM18" s="206"/>
      <c r="AN18" s="207"/>
      <c r="AO18" s="209"/>
      <c r="AP18" s="162"/>
      <c r="AQ18" s="163"/>
      <c r="AR18" s="163"/>
      <c r="AS18" s="163"/>
      <c r="AT18" s="163"/>
      <c r="AU18" s="163"/>
      <c r="AV18" s="164"/>
      <c r="AW18" s="165"/>
    </row>
    <row r="19" spans="1:49" s="63" customFormat="1" ht="14.25">
      <c r="A19" s="166">
        <v>2</v>
      </c>
      <c r="B19" s="193" t="s">
        <v>50</v>
      </c>
      <c r="C19" s="200">
        <f aca="true" t="shared" si="12" ref="C19:C28">D19+E19+F19+G19+H19+I19</f>
        <v>24</v>
      </c>
      <c r="D19" s="204">
        <v>9</v>
      </c>
      <c r="E19" s="204">
        <v>15</v>
      </c>
      <c r="F19" s="204">
        <f aca="true" t="shared" si="13" ref="F19:F28">SUM(L19+T19+AB19+AJ19+AR19)</f>
        <v>0</v>
      </c>
      <c r="G19" s="204">
        <f aca="true" t="shared" si="14" ref="G19:G28">SUM(M19+U19+AC19+AK19+AS19)</f>
        <v>0</v>
      </c>
      <c r="H19" s="204">
        <f aca="true" t="shared" si="15" ref="H19:H28">SUM(N19+V19+AD19+AL19+AT19)</f>
        <v>0</v>
      </c>
      <c r="I19" s="204">
        <f aca="true" t="shared" si="16" ref="I19:I28">SUM(O19+W19+AE19+AM19+AU19)</f>
        <v>0</v>
      </c>
      <c r="J19" s="205">
        <v>9</v>
      </c>
      <c r="K19" s="206">
        <v>15</v>
      </c>
      <c r="L19" s="206"/>
      <c r="M19" s="206"/>
      <c r="N19" s="206"/>
      <c r="O19" s="206"/>
      <c r="P19" s="207" t="s">
        <v>59</v>
      </c>
      <c r="Q19" s="208">
        <v>4</v>
      </c>
      <c r="R19" s="205"/>
      <c r="S19" s="206"/>
      <c r="T19" s="206"/>
      <c r="U19" s="206"/>
      <c r="V19" s="206"/>
      <c r="W19" s="206"/>
      <c r="X19" s="207"/>
      <c r="Y19" s="208"/>
      <c r="Z19" s="205"/>
      <c r="AA19" s="206"/>
      <c r="AB19" s="206"/>
      <c r="AC19" s="206"/>
      <c r="AD19" s="206"/>
      <c r="AE19" s="206"/>
      <c r="AF19" s="207"/>
      <c r="AG19" s="208"/>
      <c r="AH19" s="205"/>
      <c r="AI19" s="206"/>
      <c r="AJ19" s="206"/>
      <c r="AK19" s="206"/>
      <c r="AL19" s="206"/>
      <c r="AM19" s="206"/>
      <c r="AN19" s="207"/>
      <c r="AO19" s="209"/>
      <c r="AP19" s="162"/>
      <c r="AQ19" s="163"/>
      <c r="AR19" s="163"/>
      <c r="AS19" s="163"/>
      <c r="AT19" s="163"/>
      <c r="AU19" s="163"/>
      <c r="AV19" s="164"/>
      <c r="AW19" s="165"/>
    </row>
    <row r="20" spans="1:49" s="63" customFormat="1" ht="14.25">
      <c r="A20" s="160">
        <v>3</v>
      </c>
      <c r="B20" s="193" t="s">
        <v>51</v>
      </c>
      <c r="C20" s="200">
        <f t="shared" si="12"/>
        <v>15</v>
      </c>
      <c r="D20" s="204">
        <v>0</v>
      </c>
      <c r="E20" s="204">
        <v>15</v>
      </c>
      <c r="F20" s="204">
        <f t="shared" si="13"/>
        <v>0</v>
      </c>
      <c r="G20" s="204">
        <f t="shared" si="14"/>
        <v>0</v>
      </c>
      <c r="H20" s="204">
        <f t="shared" si="15"/>
        <v>0</v>
      </c>
      <c r="I20" s="204">
        <f t="shared" si="16"/>
        <v>0</v>
      </c>
      <c r="J20" s="205"/>
      <c r="K20" s="206"/>
      <c r="L20" s="206"/>
      <c r="M20" s="206"/>
      <c r="N20" s="206"/>
      <c r="O20" s="206"/>
      <c r="P20" s="207"/>
      <c r="Q20" s="208"/>
      <c r="R20" s="205"/>
      <c r="S20" s="206"/>
      <c r="T20" s="206"/>
      <c r="U20" s="206"/>
      <c r="V20" s="206"/>
      <c r="W20" s="206"/>
      <c r="X20" s="207"/>
      <c r="Y20" s="209"/>
      <c r="Z20" s="205"/>
      <c r="AA20" s="206"/>
      <c r="AB20" s="206"/>
      <c r="AC20" s="206"/>
      <c r="AD20" s="206"/>
      <c r="AE20" s="206"/>
      <c r="AF20" s="207"/>
      <c r="AG20" s="208"/>
      <c r="AH20" s="205"/>
      <c r="AI20" s="206">
        <v>15</v>
      </c>
      <c r="AJ20" s="206"/>
      <c r="AK20" s="206"/>
      <c r="AL20" s="206"/>
      <c r="AM20" s="206"/>
      <c r="AN20" s="207" t="s">
        <v>24</v>
      </c>
      <c r="AO20" s="209">
        <v>3</v>
      </c>
      <c r="AP20" s="162"/>
      <c r="AQ20" s="163"/>
      <c r="AR20" s="163"/>
      <c r="AS20" s="163"/>
      <c r="AT20" s="163"/>
      <c r="AU20" s="163"/>
      <c r="AV20" s="164"/>
      <c r="AW20" s="165"/>
    </row>
    <row r="21" spans="1:49" s="138" customFormat="1" ht="14.25">
      <c r="A21" s="166">
        <v>4</v>
      </c>
      <c r="B21" s="193" t="s">
        <v>69</v>
      </c>
      <c r="C21" s="200">
        <f t="shared" si="12"/>
        <v>18</v>
      </c>
      <c r="D21" s="204">
        <f>SUM(J21+R21+Z21+AH21+AP21)</f>
        <v>0</v>
      </c>
      <c r="E21" s="204">
        <v>18</v>
      </c>
      <c r="F21" s="204">
        <v>0</v>
      </c>
      <c r="G21" s="204">
        <f t="shared" si="14"/>
        <v>0</v>
      </c>
      <c r="H21" s="204">
        <f t="shared" si="15"/>
        <v>0</v>
      </c>
      <c r="I21" s="204">
        <f t="shared" si="16"/>
        <v>0</v>
      </c>
      <c r="J21" s="205"/>
      <c r="K21" s="206"/>
      <c r="L21" s="206"/>
      <c r="M21" s="206"/>
      <c r="N21" s="206"/>
      <c r="O21" s="206"/>
      <c r="P21" s="207"/>
      <c r="Q21" s="208"/>
      <c r="R21" s="205"/>
      <c r="S21" s="206">
        <v>18</v>
      </c>
      <c r="T21" s="206"/>
      <c r="U21" s="206"/>
      <c r="V21" s="206"/>
      <c r="W21" s="206"/>
      <c r="X21" s="207" t="s">
        <v>24</v>
      </c>
      <c r="Y21" s="208">
        <v>3</v>
      </c>
      <c r="Z21" s="205"/>
      <c r="AA21" s="206"/>
      <c r="AB21" s="206"/>
      <c r="AC21" s="206"/>
      <c r="AD21" s="206"/>
      <c r="AE21" s="206"/>
      <c r="AF21" s="207"/>
      <c r="AG21" s="208"/>
      <c r="AH21" s="205"/>
      <c r="AI21" s="206"/>
      <c r="AJ21" s="206"/>
      <c r="AK21" s="206"/>
      <c r="AL21" s="206"/>
      <c r="AM21" s="206"/>
      <c r="AN21" s="207"/>
      <c r="AO21" s="209"/>
      <c r="AP21" s="162"/>
      <c r="AQ21" s="163"/>
      <c r="AR21" s="163"/>
      <c r="AS21" s="163"/>
      <c r="AT21" s="163"/>
      <c r="AU21" s="163"/>
      <c r="AV21" s="164"/>
      <c r="AW21" s="165"/>
    </row>
    <row r="22" spans="1:49" s="63" customFormat="1" ht="17.25" customHeight="1">
      <c r="A22" s="160">
        <v>5</v>
      </c>
      <c r="B22" s="196" t="s">
        <v>46</v>
      </c>
      <c r="C22" s="200">
        <f t="shared" si="12"/>
        <v>15</v>
      </c>
      <c r="D22" s="204">
        <v>15</v>
      </c>
      <c r="E22" s="204">
        <f>SUM(K22+S22+AA22+AI22+AQ22)</f>
        <v>0</v>
      </c>
      <c r="F22" s="204">
        <f t="shared" si="13"/>
        <v>0</v>
      </c>
      <c r="G22" s="204">
        <f t="shared" si="14"/>
        <v>0</v>
      </c>
      <c r="H22" s="204">
        <f t="shared" si="15"/>
        <v>0</v>
      </c>
      <c r="I22" s="204">
        <f t="shared" si="16"/>
        <v>0</v>
      </c>
      <c r="J22" s="215">
        <v>15</v>
      </c>
      <c r="K22" s="216"/>
      <c r="L22" s="216"/>
      <c r="M22" s="216"/>
      <c r="N22" s="216"/>
      <c r="O22" s="216"/>
      <c r="P22" s="217" t="s">
        <v>22</v>
      </c>
      <c r="Q22" s="208">
        <v>4</v>
      </c>
      <c r="R22" s="218"/>
      <c r="S22" s="216"/>
      <c r="T22" s="216"/>
      <c r="U22" s="216"/>
      <c r="V22" s="216"/>
      <c r="W22" s="216"/>
      <c r="X22" s="207"/>
      <c r="Y22" s="219"/>
      <c r="Z22" s="218"/>
      <c r="AA22" s="216"/>
      <c r="AB22" s="216"/>
      <c r="AC22" s="216"/>
      <c r="AD22" s="216"/>
      <c r="AE22" s="216"/>
      <c r="AF22" s="207"/>
      <c r="AG22" s="208"/>
      <c r="AH22" s="218"/>
      <c r="AI22" s="216"/>
      <c r="AJ22" s="216"/>
      <c r="AK22" s="216"/>
      <c r="AL22" s="216"/>
      <c r="AM22" s="216"/>
      <c r="AN22" s="207"/>
      <c r="AO22" s="209"/>
      <c r="AP22" s="177"/>
      <c r="AQ22" s="176"/>
      <c r="AR22" s="176"/>
      <c r="AS22" s="176"/>
      <c r="AT22" s="176"/>
      <c r="AU22" s="176"/>
      <c r="AV22" s="164"/>
      <c r="AW22" s="165"/>
    </row>
    <row r="23" spans="1:49" s="63" customFormat="1" ht="14.25">
      <c r="A23" s="166">
        <v>6</v>
      </c>
      <c r="B23" s="197" t="s">
        <v>47</v>
      </c>
      <c r="C23" s="200">
        <f t="shared" si="12"/>
        <v>15</v>
      </c>
      <c r="D23" s="204">
        <v>15</v>
      </c>
      <c r="E23" s="204">
        <v>0</v>
      </c>
      <c r="F23" s="204">
        <f t="shared" si="13"/>
        <v>0</v>
      </c>
      <c r="G23" s="204">
        <f t="shared" si="14"/>
        <v>0</v>
      </c>
      <c r="H23" s="204">
        <f t="shared" si="15"/>
        <v>0</v>
      </c>
      <c r="I23" s="204">
        <f t="shared" si="16"/>
        <v>0</v>
      </c>
      <c r="J23" s="215"/>
      <c r="K23" s="216"/>
      <c r="L23" s="216"/>
      <c r="M23" s="216"/>
      <c r="N23" s="216"/>
      <c r="O23" s="216"/>
      <c r="P23" s="217"/>
      <c r="Q23" s="208"/>
      <c r="R23" s="218"/>
      <c r="S23" s="216">
        <v>15</v>
      </c>
      <c r="T23" s="216"/>
      <c r="U23" s="216"/>
      <c r="V23" s="216"/>
      <c r="W23" s="216"/>
      <c r="X23" s="207" t="s">
        <v>24</v>
      </c>
      <c r="Y23" s="219">
        <v>3</v>
      </c>
      <c r="Z23" s="218"/>
      <c r="AA23" s="216"/>
      <c r="AB23" s="216"/>
      <c r="AC23" s="216"/>
      <c r="AD23" s="216"/>
      <c r="AE23" s="216"/>
      <c r="AF23" s="207"/>
      <c r="AG23" s="208"/>
      <c r="AH23" s="218"/>
      <c r="AI23" s="216"/>
      <c r="AJ23" s="216"/>
      <c r="AK23" s="216"/>
      <c r="AL23" s="216"/>
      <c r="AM23" s="216"/>
      <c r="AN23" s="207"/>
      <c r="AO23" s="209"/>
      <c r="AP23" s="177"/>
      <c r="AQ23" s="176"/>
      <c r="AR23" s="176"/>
      <c r="AS23" s="176"/>
      <c r="AT23" s="176"/>
      <c r="AU23" s="176"/>
      <c r="AV23" s="164"/>
      <c r="AW23" s="165"/>
    </row>
    <row r="24" spans="1:49" s="63" customFormat="1" ht="14.25">
      <c r="A24" s="178">
        <v>7</v>
      </c>
      <c r="B24" s="197" t="s">
        <v>70</v>
      </c>
      <c r="C24" s="200">
        <f t="shared" si="12"/>
        <v>15</v>
      </c>
      <c r="D24" s="204">
        <v>15</v>
      </c>
      <c r="E24" s="204">
        <f>SUM(K24+S24+AA24+AI24+AQ24)</f>
        <v>0</v>
      </c>
      <c r="F24" s="204">
        <f t="shared" si="13"/>
        <v>0</v>
      </c>
      <c r="G24" s="204">
        <f t="shared" si="14"/>
        <v>0</v>
      </c>
      <c r="H24" s="204">
        <f t="shared" si="15"/>
        <v>0</v>
      </c>
      <c r="I24" s="204">
        <f t="shared" si="16"/>
        <v>0</v>
      </c>
      <c r="J24" s="215"/>
      <c r="K24" s="216"/>
      <c r="L24" s="216"/>
      <c r="M24" s="216"/>
      <c r="N24" s="216"/>
      <c r="O24" s="216"/>
      <c r="P24" s="217"/>
      <c r="Q24" s="208"/>
      <c r="R24" s="218">
        <v>15</v>
      </c>
      <c r="S24" s="216"/>
      <c r="T24" s="216"/>
      <c r="U24" s="216"/>
      <c r="V24" s="216"/>
      <c r="W24" s="216"/>
      <c r="X24" s="207" t="s">
        <v>22</v>
      </c>
      <c r="Y24" s="219">
        <v>3</v>
      </c>
      <c r="Z24" s="218"/>
      <c r="AA24" s="216"/>
      <c r="AB24" s="216"/>
      <c r="AC24" s="216"/>
      <c r="AD24" s="216"/>
      <c r="AE24" s="216"/>
      <c r="AF24" s="207"/>
      <c r="AG24" s="208"/>
      <c r="AH24" s="218"/>
      <c r="AI24" s="216"/>
      <c r="AJ24" s="216"/>
      <c r="AK24" s="216"/>
      <c r="AL24" s="216"/>
      <c r="AM24" s="216"/>
      <c r="AN24" s="207"/>
      <c r="AO24" s="209"/>
      <c r="AP24" s="177"/>
      <c r="AQ24" s="176"/>
      <c r="AR24" s="176"/>
      <c r="AS24" s="176"/>
      <c r="AT24" s="176"/>
      <c r="AU24" s="176"/>
      <c r="AV24" s="164"/>
      <c r="AW24" s="165"/>
    </row>
    <row r="25" spans="1:49" s="138" customFormat="1" ht="14.25">
      <c r="A25" s="178">
        <v>8</v>
      </c>
      <c r="B25" s="198" t="s">
        <v>73</v>
      </c>
      <c r="C25" s="200">
        <f>D25+E25+F25+G25+H25+I25</f>
        <v>15</v>
      </c>
      <c r="D25" s="204">
        <v>0</v>
      </c>
      <c r="E25" s="204">
        <f>SUM(K25+S25+AA25+AI25+AQ25)</f>
        <v>15</v>
      </c>
      <c r="F25" s="204">
        <v>0</v>
      </c>
      <c r="G25" s="204">
        <f>SUM(M25+U25+AC25+AK25+AS25)</f>
        <v>0</v>
      </c>
      <c r="H25" s="204">
        <f>SUM(N25+V25+AD25+AL25+AT25)</f>
        <v>0</v>
      </c>
      <c r="I25" s="204">
        <f>SUM(O25+W25+AE25+AM25+AU25)</f>
        <v>0</v>
      </c>
      <c r="J25" s="215"/>
      <c r="K25" s="216">
        <v>15</v>
      </c>
      <c r="L25" s="216"/>
      <c r="M25" s="216"/>
      <c r="N25" s="216"/>
      <c r="O25" s="216"/>
      <c r="P25" s="217" t="s">
        <v>24</v>
      </c>
      <c r="Q25" s="208">
        <v>3</v>
      </c>
      <c r="R25" s="218"/>
      <c r="S25" s="216"/>
      <c r="T25" s="216"/>
      <c r="U25" s="216"/>
      <c r="V25" s="216"/>
      <c r="W25" s="216"/>
      <c r="X25" s="207"/>
      <c r="Y25" s="219"/>
      <c r="Z25" s="218"/>
      <c r="AA25" s="216"/>
      <c r="AB25" s="216"/>
      <c r="AC25" s="216"/>
      <c r="AD25" s="216"/>
      <c r="AE25" s="216"/>
      <c r="AF25" s="207"/>
      <c r="AG25" s="208"/>
      <c r="AH25" s="218"/>
      <c r="AI25" s="216"/>
      <c r="AJ25" s="216"/>
      <c r="AK25" s="216"/>
      <c r="AL25" s="216"/>
      <c r="AM25" s="216"/>
      <c r="AN25" s="207"/>
      <c r="AO25" s="209"/>
      <c r="AP25" s="177"/>
      <c r="AQ25" s="176"/>
      <c r="AR25" s="176"/>
      <c r="AS25" s="176"/>
      <c r="AT25" s="176"/>
      <c r="AU25" s="176"/>
      <c r="AV25" s="164"/>
      <c r="AW25" s="165"/>
    </row>
    <row r="26" spans="1:49" s="138" customFormat="1" ht="14.25">
      <c r="A26" s="178">
        <v>9</v>
      </c>
      <c r="B26" s="198" t="s">
        <v>74</v>
      </c>
      <c r="C26" s="200">
        <v>36</v>
      </c>
      <c r="D26" s="204">
        <v>0</v>
      </c>
      <c r="E26" s="204">
        <v>0</v>
      </c>
      <c r="F26" s="204">
        <v>36</v>
      </c>
      <c r="G26" s="204">
        <v>0</v>
      </c>
      <c r="H26" s="204">
        <v>0</v>
      </c>
      <c r="I26" s="204">
        <v>0</v>
      </c>
      <c r="J26" s="215"/>
      <c r="K26" s="216"/>
      <c r="L26" s="216">
        <v>18</v>
      </c>
      <c r="M26" s="216"/>
      <c r="N26" s="216"/>
      <c r="O26" s="216"/>
      <c r="P26" s="217" t="s">
        <v>24</v>
      </c>
      <c r="Q26" s="208">
        <v>2</v>
      </c>
      <c r="R26" s="218"/>
      <c r="S26" s="216"/>
      <c r="T26" s="216">
        <v>18</v>
      </c>
      <c r="U26" s="216"/>
      <c r="V26" s="216"/>
      <c r="W26" s="216"/>
      <c r="X26" s="207" t="s">
        <v>52</v>
      </c>
      <c r="Y26" s="219">
        <v>2</v>
      </c>
      <c r="Z26" s="218"/>
      <c r="AA26" s="216"/>
      <c r="AB26" s="216"/>
      <c r="AC26" s="216"/>
      <c r="AD26" s="216"/>
      <c r="AE26" s="216"/>
      <c r="AF26" s="207"/>
      <c r="AG26" s="208"/>
      <c r="AH26" s="218"/>
      <c r="AI26" s="216"/>
      <c r="AJ26" s="216"/>
      <c r="AK26" s="216"/>
      <c r="AL26" s="216"/>
      <c r="AM26" s="216"/>
      <c r="AN26" s="207"/>
      <c r="AO26" s="209"/>
      <c r="AP26" s="177"/>
      <c r="AQ26" s="176"/>
      <c r="AR26" s="176"/>
      <c r="AS26" s="176"/>
      <c r="AT26" s="176"/>
      <c r="AU26" s="176"/>
      <c r="AV26" s="164"/>
      <c r="AW26" s="165"/>
    </row>
    <row r="27" spans="1:49" s="63" customFormat="1" ht="14.25">
      <c r="A27" s="178">
        <v>10</v>
      </c>
      <c r="B27" s="198" t="s">
        <v>75</v>
      </c>
      <c r="C27" s="200">
        <v>25</v>
      </c>
      <c r="D27" s="204">
        <v>0</v>
      </c>
      <c r="E27" s="204">
        <v>10</v>
      </c>
      <c r="F27" s="204">
        <v>15</v>
      </c>
      <c r="G27" s="204">
        <v>0</v>
      </c>
      <c r="H27" s="204">
        <v>0</v>
      </c>
      <c r="I27" s="204">
        <v>0</v>
      </c>
      <c r="J27" s="215"/>
      <c r="K27" s="216"/>
      <c r="L27" s="216"/>
      <c r="M27" s="216"/>
      <c r="N27" s="216"/>
      <c r="O27" s="216"/>
      <c r="P27" s="217"/>
      <c r="Q27" s="208"/>
      <c r="R27" s="218"/>
      <c r="S27" s="216"/>
      <c r="T27" s="216"/>
      <c r="U27" s="216"/>
      <c r="V27" s="216"/>
      <c r="W27" s="216"/>
      <c r="X27" s="207"/>
      <c r="Y27" s="219"/>
      <c r="Z27" s="218"/>
      <c r="AA27" s="216"/>
      <c r="AB27" s="216"/>
      <c r="AC27" s="216"/>
      <c r="AD27" s="216"/>
      <c r="AE27" s="216"/>
      <c r="AF27" s="207"/>
      <c r="AG27" s="208"/>
      <c r="AH27" s="218"/>
      <c r="AI27" s="216">
        <v>10</v>
      </c>
      <c r="AJ27" s="216">
        <v>15</v>
      </c>
      <c r="AK27" s="216"/>
      <c r="AL27" s="216"/>
      <c r="AM27" s="216"/>
      <c r="AN27" s="207" t="s">
        <v>77</v>
      </c>
      <c r="AO27" s="209">
        <v>1</v>
      </c>
      <c r="AP27" s="177"/>
      <c r="AQ27" s="176"/>
      <c r="AR27" s="176"/>
      <c r="AS27" s="176"/>
      <c r="AT27" s="176"/>
      <c r="AU27" s="176"/>
      <c r="AV27" s="164"/>
      <c r="AW27" s="165"/>
    </row>
    <row r="28" spans="1:49" s="63" customFormat="1" ht="14.25">
      <c r="A28" s="179">
        <v>11</v>
      </c>
      <c r="B28" s="199" t="s">
        <v>48</v>
      </c>
      <c r="C28" s="200">
        <f t="shared" si="12"/>
        <v>90</v>
      </c>
      <c r="D28" s="204">
        <f>SUM(J28+R28+Z28+AH28+AP28)</f>
        <v>0</v>
      </c>
      <c r="E28" s="204">
        <f>SUM(K28+S28+AA28+AI28+AQ28)</f>
        <v>0</v>
      </c>
      <c r="F28" s="204">
        <f t="shared" si="13"/>
        <v>0</v>
      </c>
      <c r="G28" s="204">
        <f t="shared" si="14"/>
        <v>90</v>
      </c>
      <c r="H28" s="204">
        <f t="shared" si="15"/>
        <v>0</v>
      </c>
      <c r="I28" s="204">
        <f t="shared" si="16"/>
        <v>0</v>
      </c>
      <c r="J28" s="210"/>
      <c r="K28" s="211"/>
      <c r="L28" s="211"/>
      <c r="M28" s="211"/>
      <c r="N28" s="211"/>
      <c r="O28" s="211"/>
      <c r="P28" s="220"/>
      <c r="Q28" s="208"/>
      <c r="R28" s="210"/>
      <c r="S28" s="211"/>
      <c r="T28" s="211"/>
      <c r="U28" s="211">
        <v>30</v>
      </c>
      <c r="V28" s="211"/>
      <c r="W28" s="211"/>
      <c r="X28" s="207" t="s">
        <v>71</v>
      </c>
      <c r="Y28" s="209">
        <v>3</v>
      </c>
      <c r="Z28" s="210"/>
      <c r="AA28" s="211"/>
      <c r="AB28" s="211"/>
      <c r="AC28" s="211">
        <v>30</v>
      </c>
      <c r="AD28" s="211"/>
      <c r="AE28" s="211"/>
      <c r="AF28" s="207" t="s">
        <v>52</v>
      </c>
      <c r="AG28" s="208">
        <v>3</v>
      </c>
      <c r="AH28" s="210"/>
      <c r="AI28" s="211"/>
      <c r="AJ28" s="211"/>
      <c r="AK28" s="211">
        <v>30</v>
      </c>
      <c r="AL28" s="211"/>
      <c r="AM28" s="211"/>
      <c r="AN28" s="207" t="s">
        <v>24</v>
      </c>
      <c r="AO28" s="209">
        <v>3</v>
      </c>
      <c r="AP28" s="168"/>
      <c r="AQ28" s="169"/>
      <c r="AR28" s="169"/>
      <c r="AS28" s="169"/>
      <c r="AT28" s="169"/>
      <c r="AU28" s="169"/>
      <c r="AV28" s="164"/>
      <c r="AW28" s="165"/>
    </row>
    <row r="29" spans="1:49" s="63" customFormat="1" ht="14.25">
      <c r="A29" s="68"/>
      <c r="B29" s="19"/>
      <c r="C29" s="212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4"/>
      <c r="AP29" s="69"/>
      <c r="AQ29" s="69"/>
      <c r="AR29" s="69"/>
      <c r="AS29" s="69"/>
      <c r="AT29" s="69"/>
      <c r="AU29" s="69"/>
      <c r="AV29" s="69"/>
      <c r="AW29" s="70"/>
    </row>
    <row r="30" spans="1:49" s="63" customFormat="1" ht="14.25">
      <c r="A30" s="68"/>
      <c r="B30" s="20"/>
      <c r="C30" s="71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72"/>
      <c r="AP30" s="30"/>
      <c r="AQ30" s="30"/>
      <c r="AR30" s="30"/>
      <c r="AS30" s="30"/>
      <c r="AT30" s="30"/>
      <c r="AU30" s="30"/>
      <c r="AV30" s="30"/>
      <c r="AW30" s="72"/>
    </row>
    <row r="31" spans="1:49" s="63" customFormat="1" ht="15">
      <c r="A31" s="73" t="s">
        <v>37</v>
      </c>
      <c r="B31" s="126" t="s">
        <v>45</v>
      </c>
      <c r="C31" s="75">
        <f aca="true" t="shared" si="17" ref="C31:O31">SUM(C32:C47)</f>
        <v>372</v>
      </c>
      <c r="D31" s="4">
        <f t="shared" si="17"/>
        <v>45</v>
      </c>
      <c r="E31" s="4">
        <f t="shared" si="17"/>
        <v>204</v>
      </c>
      <c r="F31" s="4">
        <f t="shared" si="17"/>
        <v>123</v>
      </c>
      <c r="G31" s="4">
        <f t="shared" si="17"/>
        <v>0</v>
      </c>
      <c r="H31" s="4">
        <f t="shared" si="17"/>
        <v>0</v>
      </c>
      <c r="I31" s="4">
        <f t="shared" si="17"/>
        <v>0</v>
      </c>
      <c r="J31" s="4">
        <f t="shared" si="17"/>
        <v>0</v>
      </c>
      <c r="K31" s="4">
        <f t="shared" si="17"/>
        <v>18</v>
      </c>
      <c r="L31" s="4">
        <f t="shared" si="17"/>
        <v>0</v>
      </c>
      <c r="M31" s="4">
        <f t="shared" si="17"/>
        <v>0</v>
      </c>
      <c r="N31" s="4">
        <f t="shared" si="17"/>
        <v>0</v>
      </c>
      <c r="O31" s="10">
        <f t="shared" si="17"/>
        <v>0</v>
      </c>
      <c r="P31" s="5">
        <f>COUNTIF(P32:P47,"E")</f>
        <v>0</v>
      </c>
      <c r="Q31" s="6">
        <f aca="true" t="shared" si="18" ref="Q31:W31">SUM(Q32:Q47)</f>
        <v>2</v>
      </c>
      <c r="R31" s="4">
        <f t="shared" si="18"/>
        <v>0</v>
      </c>
      <c r="S31" s="4">
        <f t="shared" si="18"/>
        <v>69</v>
      </c>
      <c r="T31" s="4">
        <f t="shared" si="18"/>
        <v>15</v>
      </c>
      <c r="U31" s="4">
        <f t="shared" si="18"/>
        <v>0</v>
      </c>
      <c r="V31" s="4">
        <f t="shared" si="18"/>
        <v>0</v>
      </c>
      <c r="W31" s="10">
        <f t="shared" si="18"/>
        <v>0</v>
      </c>
      <c r="X31" s="5">
        <f>COUNTIF(X32:X47,"E")</f>
        <v>0</v>
      </c>
      <c r="Y31" s="6">
        <f aca="true" t="shared" si="19" ref="Y31:AE31">SUM(Y32:Y47)</f>
        <v>17</v>
      </c>
      <c r="Z31" s="4">
        <f t="shared" si="19"/>
        <v>27</v>
      </c>
      <c r="AA31" s="4">
        <f t="shared" si="19"/>
        <v>45</v>
      </c>
      <c r="AB31" s="4">
        <f t="shared" si="19"/>
        <v>72</v>
      </c>
      <c r="AC31" s="4">
        <f t="shared" si="19"/>
        <v>0</v>
      </c>
      <c r="AD31" s="4">
        <f t="shared" si="19"/>
        <v>0</v>
      </c>
      <c r="AE31" s="10">
        <f t="shared" si="19"/>
        <v>0</v>
      </c>
      <c r="AF31" s="5">
        <f>COUNTIF(AF32:AF47,"E")</f>
        <v>0</v>
      </c>
      <c r="AG31" s="6">
        <f aca="true" t="shared" si="20" ref="AG31:AM31">SUM(AG32:AG47)</f>
        <v>23</v>
      </c>
      <c r="AH31" s="4">
        <f t="shared" si="20"/>
        <v>18</v>
      </c>
      <c r="AI31" s="4">
        <f t="shared" si="20"/>
        <v>72</v>
      </c>
      <c r="AJ31" s="4">
        <f t="shared" si="20"/>
        <v>36</v>
      </c>
      <c r="AK31" s="4">
        <f t="shared" si="20"/>
        <v>0</v>
      </c>
      <c r="AL31" s="4">
        <f t="shared" si="20"/>
        <v>0</v>
      </c>
      <c r="AM31" s="10">
        <f t="shared" si="20"/>
        <v>0</v>
      </c>
      <c r="AN31" s="5">
        <f>COUNTIF(AN32:AN47,"E")</f>
        <v>0</v>
      </c>
      <c r="AO31" s="6">
        <f aca="true" t="shared" si="21" ref="AO31:AU31">SUM(AO32:AO47)</f>
        <v>20</v>
      </c>
      <c r="AP31" s="4">
        <f t="shared" si="21"/>
        <v>0</v>
      </c>
      <c r="AQ31" s="4">
        <f t="shared" si="21"/>
        <v>0</v>
      </c>
      <c r="AR31" s="4">
        <f t="shared" si="21"/>
        <v>0</v>
      </c>
      <c r="AS31" s="4">
        <f t="shared" si="21"/>
        <v>0</v>
      </c>
      <c r="AT31" s="4">
        <f t="shared" si="21"/>
        <v>0</v>
      </c>
      <c r="AU31" s="10">
        <f t="shared" si="21"/>
        <v>0</v>
      </c>
      <c r="AV31" s="5">
        <f>COUNTIF(AV32:AV47,"E")</f>
        <v>0</v>
      </c>
      <c r="AW31" s="6">
        <f>SUM(AW32:AW47)</f>
        <v>0</v>
      </c>
    </row>
    <row r="32" spans="1:49" s="138" customFormat="1" ht="14.25">
      <c r="A32" s="140">
        <v>1</v>
      </c>
      <c r="B32" s="141" t="s">
        <v>56</v>
      </c>
      <c r="C32" s="142">
        <f>D32+E32+F32+G32+H32+I32</f>
        <v>30</v>
      </c>
      <c r="D32" s="134">
        <v>0</v>
      </c>
      <c r="E32" s="134">
        <v>15</v>
      </c>
      <c r="F32" s="134">
        <v>15</v>
      </c>
      <c r="G32" s="134">
        <f aca="true" t="shared" si="22" ref="D32:I33">SUM(M32+U32+AC32+AK32+AS32)</f>
        <v>0</v>
      </c>
      <c r="H32" s="134">
        <f t="shared" si="22"/>
        <v>0</v>
      </c>
      <c r="I32" s="134">
        <f t="shared" si="22"/>
        <v>0</v>
      </c>
      <c r="J32" s="135"/>
      <c r="K32" s="136"/>
      <c r="L32" s="136"/>
      <c r="M32" s="136"/>
      <c r="N32" s="136"/>
      <c r="O32" s="136"/>
      <c r="P32" s="137"/>
      <c r="Q32" s="143"/>
      <c r="R32" s="135"/>
      <c r="S32" s="136">
        <v>15</v>
      </c>
      <c r="T32" s="136">
        <v>15</v>
      </c>
      <c r="U32" s="136"/>
      <c r="V32" s="136"/>
      <c r="W32" s="136"/>
      <c r="X32" s="137" t="s">
        <v>24</v>
      </c>
      <c r="Y32" s="143">
        <v>5</v>
      </c>
      <c r="Z32" s="144"/>
      <c r="AA32" s="145"/>
      <c r="AB32" s="145"/>
      <c r="AC32" s="145"/>
      <c r="AD32" s="145"/>
      <c r="AE32" s="145"/>
      <c r="AF32" s="137"/>
      <c r="AG32" s="143"/>
      <c r="AH32" s="135"/>
      <c r="AI32" s="136"/>
      <c r="AJ32" s="136"/>
      <c r="AK32" s="136"/>
      <c r="AL32" s="136"/>
      <c r="AM32" s="136"/>
      <c r="AN32" s="137"/>
      <c r="AO32" s="146"/>
      <c r="AP32" s="144"/>
      <c r="AQ32" s="145"/>
      <c r="AR32" s="145"/>
      <c r="AS32" s="145"/>
      <c r="AT32" s="145"/>
      <c r="AU32" s="145"/>
      <c r="AV32" s="137"/>
      <c r="AW32" s="143"/>
    </row>
    <row r="33" spans="1:49" s="63" customFormat="1" ht="28.5">
      <c r="A33" s="74">
        <v>2</v>
      </c>
      <c r="B33" s="127" t="s">
        <v>57</v>
      </c>
      <c r="C33" s="75">
        <f>D33+E33+F33+G33+H33+I33</f>
        <v>18</v>
      </c>
      <c r="D33" s="64">
        <f t="shared" si="22"/>
        <v>0</v>
      </c>
      <c r="E33" s="64">
        <f t="shared" si="22"/>
        <v>18</v>
      </c>
      <c r="F33" s="64">
        <f t="shared" si="22"/>
        <v>0</v>
      </c>
      <c r="G33" s="64">
        <f t="shared" si="22"/>
        <v>0</v>
      </c>
      <c r="H33" s="64">
        <f t="shared" si="22"/>
        <v>0</v>
      </c>
      <c r="I33" s="64">
        <f t="shared" si="22"/>
        <v>0</v>
      </c>
      <c r="J33" s="65"/>
      <c r="K33" s="66"/>
      <c r="L33" s="66"/>
      <c r="M33" s="66"/>
      <c r="N33" s="66"/>
      <c r="O33" s="7"/>
      <c r="P33" s="80"/>
      <c r="Q33" s="76"/>
      <c r="R33" s="65"/>
      <c r="S33" s="66">
        <v>18</v>
      </c>
      <c r="T33" s="66"/>
      <c r="U33" s="66"/>
      <c r="V33" s="66"/>
      <c r="W33" s="7"/>
      <c r="X33" s="67" t="s">
        <v>24</v>
      </c>
      <c r="Y33" s="76">
        <v>3</v>
      </c>
      <c r="Z33" s="77"/>
      <c r="AA33" s="78"/>
      <c r="AB33" s="78"/>
      <c r="AC33" s="78"/>
      <c r="AD33" s="78"/>
      <c r="AE33" s="9"/>
      <c r="AF33" s="67"/>
      <c r="AG33" s="76"/>
      <c r="AH33" s="65"/>
      <c r="AI33" s="66"/>
      <c r="AJ33" s="66"/>
      <c r="AK33" s="66"/>
      <c r="AL33" s="66"/>
      <c r="AM33" s="7"/>
      <c r="AN33" s="67"/>
      <c r="AO33" s="79"/>
      <c r="AP33" s="65"/>
      <c r="AQ33" s="66"/>
      <c r="AR33" s="66"/>
      <c r="AS33" s="66"/>
      <c r="AT33" s="78"/>
      <c r="AU33" s="7"/>
      <c r="AV33" s="67"/>
      <c r="AW33" s="79"/>
    </row>
    <row r="34" spans="1:49" s="63" customFormat="1" ht="14.25">
      <c r="A34" s="74">
        <v>3</v>
      </c>
      <c r="B34" s="127" t="s">
        <v>66</v>
      </c>
      <c r="C34" s="75">
        <f aca="true" t="shared" si="23" ref="C34:C47">D34+E34+F34+G34+H34+I34</f>
        <v>18</v>
      </c>
      <c r="D34" s="64">
        <f>SUM(J34+R34+Z34+AH34+AP34)</f>
        <v>0</v>
      </c>
      <c r="E34" s="64">
        <f>SUM(K34+S34+AA34+AI34+AQ34)</f>
        <v>0</v>
      </c>
      <c r="F34" s="64">
        <v>18</v>
      </c>
      <c r="G34" s="64">
        <f aca="true" t="shared" si="24" ref="G34:G47">SUM(M34+U34+AC34+AK34+AS34)</f>
        <v>0</v>
      </c>
      <c r="H34" s="64">
        <f aca="true" t="shared" si="25" ref="H34:H47">SUM(N34+V34+AD34+AL34+AT34)</f>
        <v>0</v>
      </c>
      <c r="I34" s="64">
        <f aca="true" t="shared" si="26" ref="I34:I47">SUM(O34+W34+AE34+AM34+AU34)</f>
        <v>0</v>
      </c>
      <c r="J34" s="65"/>
      <c r="K34" s="66"/>
      <c r="L34" s="66"/>
      <c r="M34" s="66"/>
      <c r="N34" s="66"/>
      <c r="O34" s="7"/>
      <c r="P34" s="80"/>
      <c r="Q34" s="76"/>
      <c r="R34" s="65"/>
      <c r="S34" s="66"/>
      <c r="T34" s="66"/>
      <c r="U34" s="66"/>
      <c r="V34" s="66"/>
      <c r="W34" s="7"/>
      <c r="X34" s="67"/>
      <c r="Y34" s="76"/>
      <c r="Z34" s="77"/>
      <c r="AA34" s="78"/>
      <c r="AB34" s="78">
        <v>18</v>
      </c>
      <c r="AC34" s="78"/>
      <c r="AD34" s="78"/>
      <c r="AE34" s="9"/>
      <c r="AF34" s="67" t="s">
        <v>24</v>
      </c>
      <c r="AG34" s="76">
        <v>3</v>
      </c>
      <c r="AH34" s="65"/>
      <c r="AI34" s="66"/>
      <c r="AJ34" s="66"/>
      <c r="AK34" s="66"/>
      <c r="AL34" s="66"/>
      <c r="AM34" s="7"/>
      <c r="AN34" s="67"/>
      <c r="AO34" s="79"/>
      <c r="AP34" s="65"/>
      <c r="AQ34" s="66"/>
      <c r="AR34" s="66"/>
      <c r="AS34" s="66"/>
      <c r="AT34" s="78"/>
      <c r="AU34" s="7"/>
      <c r="AV34" s="67"/>
      <c r="AW34" s="79"/>
    </row>
    <row r="35" spans="1:49" s="138" customFormat="1" ht="14.25">
      <c r="A35" s="140">
        <v>4</v>
      </c>
      <c r="B35" s="141" t="s">
        <v>67</v>
      </c>
      <c r="C35" s="142">
        <f t="shared" si="23"/>
        <v>18</v>
      </c>
      <c r="D35" s="134">
        <v>0</v>
      </c>
      <c r="E35" s="134">
        <v>18</v>
      </c>
      <c r="F35" s="134">
        <v>0</v>
      </c>
      <c r="G35" s="134">
        <f t="shared" si="24"/>
        <v>0</v>
      </c>
      <c r="H35" s="134">
        <f t="shared" si="25"/>
        <v>0</v>
      </c>
      <c r="I35" s="134">
        <f t="shared" si="26"/>
        <v>0</v>
      </c>
      <c r="J35" s="135"/>
      <c r="K35" s="136"/>
      <c r="L35" s="136"/>
      <c r="M35" s="136"/>
      <c r="N35" s="136"/>
      <c r="O35" s="136"/>
      <c r="P35" s="147"/>
      <c r="Q35" s="143"/>
      <c r="R35" s="135"/>
      <c r="S35" s="136"/>
      <c r="T35" s="136"/>
      <c r="U35" s="136"/>
      <c r="V35" s="136"/>
      <c r="W35" s="136"/>
      <c r="X35" s="137"/>
      <c r="Y35" s="143"/>
      <c r="Z35" s="144"/>
      <c r="AA35" s="145">
        <v>18</v>
      </c>
      <c r="AB35" s="145"/>
      <c r="AC35" s="145"/>
      <c r="AD35" s="145"/>
      <c r="AE35" s="145"/>
      <c r="AF35" s="137" t="s">
        <v>24</v>
      </c>
      <c r="AG35" s="143">
        <v>2</v>
      </c>
      <c r="AH35" s="135"/>
      <c r="AI35" s="136"/>
      <c r="AJ35" s="136"/>
      <c r="AK35" s="136"/>
      <c r="AL35" s="136"/>
      <c r="AM35" s="136"/>
      <c r="AN35" s="137"/>
      <c r="AO35" s="146"/>
      <c r="AP35" s="135"/>
      <c r="AQ35" s="136"/>
      <c r="AR35" s="136"/>
      <c r="AS35" s="136"/>
      <c r="AT35" s="136"/>
      <c r="AU35" s="136"/>
      <c r="AV35" s="137"/>
      <c r="AW35" s="146"/>
    </row>
    <row r="36" spans="1:49" s="63" customFormat="1" ht="28.5">
      <c r="A36" s="74">
        <v>5</v>
      </c>
      <c r="B36" s="127" t="s">
        <v>83</v>
      </c>
      <c r="C36" s="75">
        <v>18</v>
      </c>
      <c r="D36" s="64">
        <v>0</v>
      </c>
      <c r="E36" s="64">
        <v>18</v>
      </c>
      <c r="F36" s="64">
        <v>0</v>
      </c>
      <c r="G36" s="64">
        <v>0</v>
      </c>
      <c r="H36" s="64">
        <v>0</v>
      </c>
      <c r="I36" s="64">
        <v>0</v>
      </c>
      <c r="J36" s="65"/>
      <c r="K36" s="66"/>
      <c r="L36" s="66"/>
      <c r="M36" s="66"/>
      <c r="N36" s="66"/>
      <c r="O36" s="66"/>
      <c r="P36" s="80"/>
      <c r="Q36" s="76"/>
      <c r="R36" s="65"/>
      <c r="S36" s="66">
        <v>18</v>
      </c>
      <c r="T36" s="66"/>
      <c r="U36" s="66"/>
      <c r="V36" s="66"/>
      <c r="W36" s="66"/>
      <c r="X36" s="67" t="s">
        <v>24</v>
      </c>
      <c r="Y36" s="76">
        <v>3</v>
      </c>
      <c r="Z36" s="77"/>
      <c r="AA36" s="78"/>
      <c r="AB36" s="78"/>
      <c r="AC36" s="78"/>
      <c r="AD36" s="78"/>
      <c r="AE36" s="78"/>
      <c r="AF36" s="67"/>
      <c r="AG36" s="76"/>
      <c r="AH36" s="65"/>
      <c r="AI36" s="66"/>
      <c r="AJ36" s="66"/>
      <c r="AK36" s="66"/>
      <c r="AL36" s="66"/>
      <c r="AM36" s="66"/>
      <c r="AN36" s="67"/>
      <c r="AO36" s="79"/>
      <c r="AP36" s="65"/>
      <c r="AQ36" s="66"/>
      <c r="AR36" s="66"/>
      <c r="AS36" s="66"/>
      <c r="AT36" s="66"/>
      <c r="AU36" s="66"/>
      <c r="AV36" s="67"/>
      <c r="AW36" s="79"/>
    </row>
    <row r="37" spans="1:49" s="138" customFormat="1" ht="13.5" customHeight="1">
      <c r="A37" s="140">
        <v>6</v>
      </c>
      <c r="B37" s="141" t="s">
        <v>58</v>
      </c>
      <c r="C37" s="142">
        <f t="shared" si="23"/>
        <v>18</v>
      </c>
      <c r="D37" s="134">
        <v>0</v>
      </c>
      <c r="E37" s="134">
        <v>18</v>
      </c>
      <c r="F37" s="134">
        <v>0</v>
      </c>
      <c r="G37" s="134">
        <f t="shared" si="24"/>
        <v>0</v>
      </c>
      <c r="H37" s="134">
        <f t="shared" si="25"/>
        <v>0</v>
      </c>
      <c r="I37" s="134">
        <f t="shared" si="26"/>
        <v>0</v>
      </c>
      <c r="J37" s="135"/>
      <c r="K37" s="136"/>
      <c r="L37" s="136"/>
      <c r="M37" s="136"/>
      <c r="N37" s="136"/>
      <c r="O37" s="136"/>
      <c r="P37" s="147"/>
      <c r="Q37" s="143"/>
      <c r="R37" s="135"/>
      <c r="S37" s="136">
        <v>18</v>
      </c>
      <c r="T37" s="136"/>
      <c r="U37" s="136"/>
      <c r="V37" s="136"/>
      <c r="W37" s="136"/>
      <c r="X37" s="137" t="s">
        <v>24</v>
      </c>
      <c r="Y37" s="143">
        <v>2</v>
      </c>
      <c r="Z37" s="144"/>
      <c r="AA37" s="145"/>
      <c r="AB37" s="145"/>
      <c r="AC37" s="145"/>
      <c r="AD37" s="145"/>
      <c r="AE37" s="145"/>
      <c r="AF37" s="137"/>
      <c r="AG37" s="143"/>
      <c r="AH37" s="135"/>
      <c r="AI37" s="136"/>
      <c r="AJ37" s="136"/>
      <c r="AK37" s="136"/>
      <c r="AL37" s="136"/>
      <c r="AM37" s="136"/>
      <c r="AN37" s="137"/>
      <c r="AO37" s="146"/>
      <c r="AP37" s="135"/>
      <c r="AQ37" s="136"/>
      <c r="AR37" s="136"/>
      <c r="AS37" s="136"/>
      <c r="AT37" s="136"/>
      <c r="AU37" s="136"/>
      <c r="AV37" s="137"/>
      <c r="AW37" s="146"/>
    </row>
    <row r="38" spans="1:49" s="138" customFormat="1" ht="28.5">
      <c r="A38" s="140">
        <v>7</v>
      </c>
      <c r="B38" s="141" t="s">
        <v>60</v>
      </c>
      <c r="C38" s="142">
        <f t="shared" si="23"/>
        <v>36</v>
      </c>
      <c r="D38" s="134">
        <v>9</v>
      </c>
      <c r="E38" s="134">
        <v>9</v>
      </c>
      <c r="F38" s="134">
        <v>18</v>
      </c>
      <c r="G38" s="134">
        <f t="shared" si="24"/>
        <v>0</v>
      </c>
      <c r="H38" s="134">
        <f t="shared" si="25"/>
        <v>0</v>
      </c>
      <c r="I38" s="134">
        <f t="shared" si="26"/>
        <v>0</v>
      </c>
      <c r="J38" s="135"/>
      <c r="K38" s="136"/>
      <c r="L38" s="136"/>
      <c r="M38" s="136"/>
      <c r="N38" s="136"/>
      <c r="O38" s="136"/>
      <c r="P38" s="147"/>
      <c r="Q38" s="143"/>
      <c r="R38" s="135"/>
      <c r="S38" s="136"/>
      <c r="T38" s="136"/>
      <c r="U38" s="136"/>
      <c r="V38" s="136"/>
      <c r="W38" s="136"/>
      <c r="X38" s="137"/>
      <c r="Y38" s="143"/>
      <c r="Z38" s="144"/>
      <c r="AA38" s="145"/>
      <c r="AB38" s="145"/>
      <c r="AC38" s="145"/>
      <c r="AD38" s="145"/>
      <c r="AE38" s="145"/>
      <c r="AF38" s="137"/>
      <c r="AG38" s="143"/>
      <c r="AH38" s="135">
        <v>9</v>
      </c>
      <c r="AI38" s="136">
        <v>9</v>
      </c>
      <c r="AJ38" s="136">
        <v>18</v>
      </c>
      <c r="AK38" s="136"/>
      <c r="AL38" s="136"/>
      <c r="AM38" s="136"/>
      <c r="AN38" s="137" t="s">
        <v>59</v>
      </c>
      <c r="AO38" s="146">
        <v>5</v>
      </c>
      <c r="AP38" s="135"/>
      <c r="AQ38" s="136"/>
      <c r="AR38" s="136"/>
      <c r="AS38" s="136"/>
      <c r="AT38" s="136"/>
      <c r="AU38" s="136"/>
      <c r="AV38" s="137"/>
      <c r="AW38" s="146"/>
    </row>
    <row r="39" spans="1:49" s="138" customFormat="1" ht="27" customHeight="1">
      <c r="A39" s="140">
        <v>8</v>
      </c>
      <c r="B39" s="148" t="s">
        <v>61</v>
      </c>
      <c r="C39" s="142">
        <f t="shared" si="23"/>
        <v>36</v>
      </c>
      <c r="D39" s="134">
        <v>9</v>
      </c>
      <c r="E39" s="134">
        <v>9</v>
      </c>
      <c r="F39" s="134">
        <v>18</v>
      </c>
      <c r="G39" s="134">
        <f t="shared" si="24"/>
        <v>0</v>
      </c>
      <c r="H39" s="134">
        <f t="shared" si="25"/>
        <v>0</v>
      </c>
      <c r="I39" s="134">
        <f t="shared" si="26"/>
        <v>0</v>
      </c>
      <c r="J39" s="135"/>
      <c r="K39" s="136"/>
      <c r="L39" s="136"/>
      <c r="M39" s="136"/>
      <c r="N39" s="136"/>
      <c r="O39" s="136"/>
      <c r="P39" s="147"/>
      <c r="Q39" s="143"/>
      <c r="R39" s="135"/>
      <c r="S39" s="136"/>
      <c r="T39" s="136"/>
      <c r="U39" s="136"/>
      <c r="V39" s="136"/>
      <c r="W39" s="136"/>
      <c r="X39" s="137"/>
      <c r="Y39" s="143"/>
      <c r="Z39" s="144">
        <v>9</v>
      </c>
      <c r="AA39" s="145">
        <v>9</v>
      </c>
      <c r="AB39" s="145">
        <v>18</v>
      </c>
      <c r="AC39" s="145"/>
      <c r="AD39" s="145"/>
      <c r="AE39" s="145"/>
      <c r="AF39" s="137" t="s">
        <v>59</v>
      </c>
      <c r="AG39" s="143">
        <v>5</v>
      </c>
      <c r="AH39" s="135"/>
      <c r="AI39" s="136"/>
      <c r="AJ39" s="136"/>
      <c r="AK39" s="136"/>
      <c r="AL39" s="136"/>
      <c r="AM39" s="136"/>
      <c r="AN39" s="137"/>
      <c r="AO39" s="146"/>
      <c r="AP39" s="135"/>
      <c r="AQ39" s="136"/>
      <c r="AR39" s="136"/>
      <c r="AS39" s="136"/>
      <c r="AT39" s="136"/>
      <c r="AU39" s="136"/>
      <c r="AV39" s="137"/>
      <c r="AW39" s="146"/>
    </row>
    <row r="40" spans="1:49" s="138" customFormat="1" ht="28.5">
      <c r="A40" s="140">
        <v>9</v>
      </c>
      <c r="B40" s="149" t="s">
        <v>62</v>
      </c>
      <c r="C40" s="142">
        <f t="shared" si="23"/>
        <v>36</v>
      </c>
      <c r="D40" s="134">
        <v>9</v>
      </c>
      <c r="E40" s="134">
        <v>9</v>
      </c>
      <c r="F40" s="134">
        <v>18</v>
      </c>
      <c r="G40" s="134">
        <f t="shared" si="24"/>
        <v>0</v>
      </c>
      <c r="H40" s="134">
        <f t="shared" si="25"/>
        <v>0</v>
      </c>
      <c r="I40" s="134">
        <f t="shared" si="26"/>
        <v>0</v>
      </c>
      <c r="J40" s="135"/>
      <c r="K40" s="136"/>
      <c r="L40" s="136"/>
      <c r="M40" s="136"/>
      <c r="N40" s="136"/>
      <c r="O40" s="136"/>
      <c r="P40" s="147"/>
      <c r="Q40" s="143"/>
      <c r="R40" s="135"/>
      <c r="S40" s="136"/>
      <c r="T40" s="136"/>
      <c r="U40" s="136"/>
      <c r="V40" s="136"/>
      <c r="W40" s="136"/>
      <c r="X40" s="137"/>
      <c r="Y40" s="143"/>
      <c r="Z40" s="144"/>
      <c r="AA40" s="145"/>
      <c r="AB40" s="145"/>
      <c r="AC40" s="145"/>
      <c r="AD40" s="145"/>
      <c r="AE40" s="145"/>
      <c r="AF40" s="137"/>
      <c r="AG40" s="143"/>
      <c r="AH40" s="135">
        <v>9</v>
      </c>
      <c r="AI40" s="136">
        <v>9</v>
      </c>
      <c r="AJ40" s="136">
        <v>18</v>
      </c>
      <c r="AK40" s="136"/>
      <c r="AL40" s="136"/>
      <c r="AM40" s="136"/>
      <c r="AN40" s="137" t="s">
        <v>59</v>
      </c>
      <c r="AO40" s="146">
        <v>5</v>
      </c>
      <c r="AP40" s="135"/>
      <c r="AQ40" s="136"/>
      <c r="AR40" s="136"/>
      <c r="AS40" s="136"/>
      <c r="AT40" s="136"/>
      <c r="AU40" s="136"/>
      <c r="AV40" s="137"/>
      <c r="AW40" s="146"/>
    </row>
    <row r="41" spans="1:49" s="138" customFormat="1" ht="28.5">
      <c r="A41" s="150">
        <v>10</v>
      </c>
      <c r="B41" s="151" t="s">
        <v>63</v>
      </c>
      <c r="C41" s="152">
        <f t="shared" si="23"/>
        <v>36</v>
      </c>
      <c r="D41" s="153">
        <v>9</v>
      </c>
      <c r="E41" s="153">
        <v>9</v>
      </c>
      <c r="F41" s="153">
        <v>18</v>
      </c>
      <c r="G41" s="153">
        <f t="shared" si="24"/>
        <v>0</v>
      </c>
      <c r="H41" s="153">
        <f t="shared" si="25"/>
        <v>0</v>
      </c>
      <c r="I41" s="153">
        <f t="shared" si="26"/>
        <v>0</v>
      </c>
      <c r="J41" s="154"/>
      <c r="K41" s="155"/>
      <c r="L41" s="155"/>
      <c r="M41" s="155"/>
      <c r="N41" s="155"/>
      <c r="O41" s="155"/>
      <c r="P41" s="156"/>
      <c r="Q41" s="143"/>
      <c r="R41" s="154"/>
      <c r="S41" s="155"/>
      <c r="T41" s="155"/>
      <c r="U41" s="155"/>
      <c r="V41" s="155"/>
      <c r="W41" s="155"/>
      <c r="X41" s="157"/>
      <c r="Y41" s="143"/>
      <c r="Z41" s="154">
        <v>9</v>
      </c>
      <c r="AA41" s="155">
        <v>9</v>
      </c>
      <c r="AB41" s="155">
        <v>18</v>
      </c>
      <c r="AC41" s="155"/>
      <c r="AD41" s="155"/>
      <c r="AE41" s="155"/>
      <c r="AF41" s="157" t="s">
        <v>59</v>
      </c>
      <c r="AG41" s="143">
        <v>5</v>
      </c>
      <c r="AH41" s="154"/>
      <c r="AI41" s="155"/>
      <c r="AJ41" s="155"/>
      <c r="AK41" s="155"/>
      <c r="AL41" s="155"/>
      <c r="AM41" s="155"/>
      <c r="AN41" s="157"/>
      <c r="AO41" s="146"/>
      <c r="AP41" s="154"/>
      <c r="AQ41" s="155"/>
      <c r="AR41" s="155"/>
      <c r="AS41" s="155"/>
      <c r="AT41" s="155"/>
      <c r="AU41" s="155"/>
      <c r="AV41" s="157"/>
      <c r="AW41" s="146"/>
    </row>
    <row r="42" spans="1:49" s="138" customFormat="1" ht="28.5">
      <c r="A42" s="150">
        <v>11</v>
      </c>
      <c r="B42" s="151" t="s">
        <v>81</v>
      </c>
      <c r="C42" s="152">
        <v>18</v>
      </c>
      <c r="D42" s="153">
        <v>0</v>
      </c>
      <c r="E42" s="153">
        <v>18</v>
      </c>
      <c r="F42" s="153">
        <v>0</v>
      </c>
      <c r="G42" s="153">
        <v>0</v>
      </c>
      <c r="H42" s="153">
        <v>0</v>
      </c>
      <c r="I42" s="153">
        <v>0</v>
      </c>
      <c r="J42" s="154"/>
      <c r="K42" s="155"/>
      <c r="L42" s="155"/>
      <c r="M42" s="155"/>
      <c r="N42" s="155"/>
      <c r="O42" s="155"/>
      <c r="P42" s="156"/>
      <c r="Q42" s="143"/>
      <c r="R42" s="154"/>
      <c r="S42" s="155"/>
      <c r="T42" s="155"/>
      <c r="U42" s="155"/>
      <c r="V42" s="155"/>
      <c r="W42" s="155"/>
      <c r="X42" s="157"/>
      <c r="Y42" s="143"/>
      <c r="Z42" s="154"/>
      <c r="AA42" s="155"/>
      <c r="AB42" s="155"/>
      <c r="AC42" s="155"/>
      <c r="AD42" s="155"/>
      <c r="AE42" s="155"/>
      <c r="AF42" s="157"/>
      <c r="AG42" s="143"/>
      <c r="AH42" s="154"/>
      <c r="AI42" s="155">
        <v>18</v>
      </c>
      <c r="AJ42" s="155"/>
      <c r="AK42" s="155"/>
      <c r="AL42" s="155"/>
      <c r="AM42" s="155"/>
      <c r="AN42" s="157" t="s">
        <v>24</v>
      </c>
      <c r="AO42" s="146">
        <v>2</v>
      </c>
      <c r="AP42" s="154"/>
      <c r="AQ42" s="155"/>
      <c r="AR42" s="155"/>
      <c r="AS42" s="155"/>
      <c r="AT42" s="155"/>
      <c r="AU42" s="155"/>
      <c r="AV42" s="157"/>
      <c r="AW42" s="146"/>
    </row>
    <row r="43" spans="1:49" s="138" customFormat="1" ht="14.25">
      <c r="A43" s="150">
        <v>12</v>
      </c>
      <c r="B43" s="151" t="s">
        <v>82</v>
      </c>
      <c r="C43" s="152">
        <v>18</v>
      </c>
      <c r="D43" s="153">
        <v>0</v>
      </c>
      <c r="E43" s="153">
        <v>18</v>
      </c>
      <c r="F43" s="153">
        <v>0</v>
      </c>
      <c r="G43" s="153">
        <v>0</v>
      </c>
      <c r="H43" s="153">
        <v>0</v>
      </c>
      <c r="I43" s="153">
        <v>0</v>
      </c>
      <c r="J43" s="154"/>
      <c r="K43" s="155"/>
      <c r="L43" s="155"/>
      <c r="M43" s="155"/>
      <c r="N43" s="155"/>
      <c r="O43" s="155"/>
      <c r="P43" s="156"/>
      <c r="Q43" s="143"/>
      <c r="R43" s="154"/>
      <c r="S43" s="155"/>
      <c r="T43" s="155"/>
      <c r="U43" s="155"/>
      <c r="V43" s="155"/>
      <c r="W43" s="155"/>
      <c r="X43" s="157"/>
      <c r="Y43" s="143"/>
      <c r="Z43" s="154"/>
      <c r="AA43" s="155"/>
      <c r="AB43" s="155"/>
      <c r="AC43" s="155"/>
      <c r="AD43" s="155"/>
      <c r="AE43" s="155"/>
      <c r="AF43" s="157"/>
      <c r="AG43" s="143"/>
      <c r="AH43" s="154"/>
      <c r="AI43" s="155">
        <v>18</v>
      </c>
      <c r="AJ43" s="155"/>
      <c r="AK43" s="155"/>
      <c r="AL43" s="155"/>
      <c r="AM43" s="155"/>
      <c r="AN43" s="157" t="s">
        <v>24</v>
      </c>
      <c r="AO43" s="146">
        <v>2</v>
      </c>
      <c r="AP43" s="154"/>
      <c r="AQ43" s="155"/>
      <c r="AR43" s="155"/>
      <c r="AS43" s="155"/>
      <c r="AT43" s="155"/>
      <c r="AU43" s="155"/>
      <c r="AV43" s="157"/>
      <c r="AW43" s="146"/>
    </row>
    <row r="44" spans="1:49" s="138" customFormat="1" ht="14.25">
      <c r="A44" s="140">
        <v>13</v>
      </c>
      <c r="B44" s="151" t="s">
        <v>64</v>
      </c>
      <c r="C44" s="142">
        <f t="shared" si="23"/>
        <v>18</v>
      </c>
      <c r="D44" s="134">
        <f aca="true" t="shared" si="27" ref="D44:F45">SUM(J44+R44+Z44+AH44+AP44)</f>
        <v>0</v>
      </c>
      <c r="E44" s="134">
        <f t="shared" si="27"/>
        <v>18</v>
      </c>
      <c r="F44" s="134">
        <f t="shared" si="27"/>
        <v>0</v>
      </c>
      <c r="G44" s="134">
        <f t="shared" si="24"/>
        <v>0</v>
      </c>
      <c r="H44" s="134">
        <f t="shared" si="25"/>
        <v>0</v>
      </c>
      <c r="I44" s="134">
        <f t="shared" si="26"/>
        <v>0</v>
      </c>
      <c r="J44" s="154"/>
      <c r="K44" s="155"/>
      <c r="L44" s="155"/>
      <c r="M44" s="155"/>
      <c r="N44" s="155"/>
      <c r="O44" s="155"/>
      <c r="P44" s="147"/>
      <c r="Q44" s="143"/>
      <c r="R44" s="154"/>
      <c r="S44" s="155"/>
      <c r="T44" s="155"/>
      <c r="U44" s="155"/>
      <c r="V44" s="155"/>
      <c r="W44" s="155"/>
      <c r="X44" s="137"/>
      <c r="Y44" s="143"/>
      <c r="Z44" s="154"/>
      <c r="AA44" s="155"/>
      <c r="AB44" s="155"/>
      <c r="AC44" s="155"/>
      <c r="AD44" s="155"/>
      <c r="AE44" s="155"/>
      <c r="AF44" s="137"/>
      <c r="AG44" s="143"/>
      <c r="AH44" s="154"/>
      <c r="AI44" s="155">
        <v>18</v>
      </c>
      <c r="AJ44" s="155"/>
      <c r="AK44" s="155"/>
      <c r="AL44" s="155"/>
      <c r="AM44" s="155"/>
      <c r="AN44" s="137" t="s">
        <v>24</v>
      </c>
      <c r="AO44" s="146">
        <v>2</v>
      </c>
      <c r="AP44" s="154"/>
      <c r="AQ44" s="155"/>
      <c r="AR44" s="155"/>
      <c r="AS44" s="155"/>
      <c r="AT44" s="155"/>
      <c r="AU44" s="155"/>
      <c r="AV44" s="137"/>
      <c r="AW44" s="146"/>
    </row>
    <row r="45" spans="1:49" s="138" customFormat="1" ht="14.25">
      <c r="A45" s="140">
        <v>14</v>
      </c>
      <c r="B45" s="158" t="s">
        <v>65</v>
      </c>
      <c r="C45" s="142">
        <f t="shared" si="23"/>
        <v>18</v>
      </c>
      <c r="D45" s="134">
        <f t="shared" si="27"/>
        <v>0</v>
      </c>
      <c r="E45" s="134">
        <v>18</v>
      </c>
      <c r="F45" s="134">
        <v>0</v>
      </c>
      <c r="G45" s="134">
        <f t="shared" si="24"/>
        <v>0</v>
      </c>
      <c r="H45" s="134">
        <f t="shared" si="25"/>
        <v>0</v>
      </c>
      <c r="I45" s="134">
        <f t="shared" si="26"/>
        <v>0</v>
      </c>
      <c r="J45" s="154"/>
      <c r="K45" s="155">
        <v>18</v>
      </c>
      <c r="L45" s="155"/>
      <c r="M45" s="155"/>
      <c r="N45" s="155"/>
      <c r="O45" s="155"/>
      <c r="P45" s="147" t="s">
        <v>24</v>
      </c>
      <c r="Q45" s="143">
        <v>2</v>
      </c>
      <c r="R45" s="154"/>
      <c r="S45" s="155"/>
      <c r="T45" s="155"/>
      <c r="U45" s="155"/>
      <c r="V45" s="155"/>
      <c r="W45" s="155"/>
      <c r="X45" s="137"/>
      <c r="Y45" s="143"/>
      <c r="Z45" s="154"/>
      <c r="AA45" s="155"/>
      <c r="AB45" s="155"/>
      <c r="AC45" s="155"/>
      <c r="AD45" s="155"/>
      <c r="AE45" s="155"/>
      <c r="AF45" s="137"/>
      <c r="AG45" s="143"/>
      <c r="AH45" s="154"/>
      <c r="AI45" s="155"/>
      <c r="AJ45" s="155"/>
      <c r="AK45" s="155"/>
      <c r="AL45" s="155"/>
      <c r="AM45" s="155"/>
      <c r="AN45" s="137"/>
      <c r="AO45" s="146"/>
      <c r="AP45" s="154"/>
      <c r="AQ45" s="155"/>
      <c r="AR45" s="155"/>
      <c r="AS45" s="155"/>
      <c r="AT45" s="155"/>
      <c r="AU45" s="155"/>
      <c r="AV45" s="137"/>
      <c r="AW45" s="146"/>
    </row>
    <row r="46" spans="1:49" s="138" customFormat="1" ht="14.25">
      <c r="A46" s="150">
        <v>15</v>
      </c>
      <c r="B46" s="159" t="s">
        <v>68</v>
      </c>
      <c r="C46" s="142">
        <f>D46+E46+F46+G46+H46+I46</f>
        <v>36</v>
      </c>
      <c r="D46" s="134">
        <v>9</v>
      </c>
      <c r="E46" s="134">
        <v>9</v>
      </c>
      <c r="F46" s="134">
        <v>18</v>
      </c>
      <c r="G46" s="134">
        <f>SUM(M46+U46+AC46+AK46+AS46)</f>
        <v>0</v>
      </c>
      <c r="H46" s="134">
        <f>SUM(N46+V46+AD46+AL46+AT46)</f>
        <v>0</v>
      </c>
      <c r="I46" s="134">
        <f>SUM(O46+W46+AE46+AM46+AU46)</f>
        <v>0</v>
      </c>
      <c r="J46" s="154"/>
      <c r="K46" s="155"/>
      <c r="L46" s="155"/>
      <c r="M46" s="155"/>
      <c r="N46" s="155"/>
      <c r="O46" s="155"/>
      <c r="P46" s="147"/>
      <c r="Q46" s="143"/>
      <c r="R46" s="154"/>
      <c r="S46" s="155"/>
      <c r="T46" s="155"/>
      <c r="U46" s="155"/>
      <c r="V46" s="155"/>
      <c r="W46" s="155"/>
      <c r="X46" s="137"/>
      <c r="Y46" s="143"/>
      <c r="Z46" s="154">
        <v>9</v>
      </c>
      <c r="AA46" s="155">
        <v>9</v>
      </c>
      <c r="AB46" s="155">
        <v>18</v>
      </c>
      <c r="AC46" s="155"/>
      <c r="AD46" s="155"/>
      <c r="AE46" s="155"/>
      <c r="AF46" s="137" t="s">
        <v>59</v>
      </c>
      <c r="AG46" s="143">
        <v>4</v>
      </c>
      <c r="AH46" s="154"/>
      <c r="AI46" s="155"/>
      <c r="AJ46" s="155"/>
      <c r="AK46" s="155"/>
      <c r="AL46" s="155"/>
      <c r="AM46" s="155"/>
      <c r="AN46" s="137"/>
      <c r="AO46" s="146"/>
      <c r="AP46" s="154"/>
      <c r="AQ46" s="155"/>
      <c r="AR46" s="155"/>
      <c r="AS46" s="155"/>
      <c r="AT46" s="155"/>
      <c r="AU46" s="155"/>
      <c r="AV46" s="137"/>
      <c r="AW46" s="146"/>
    </row>
    <row r="47" spans="1:49" s="190" customFormat="1" ht="14.25">
      <c r="A47" s="180">
        <v>16</v>
      </c>
      <c r="B47" s="181" t="s">
        <v>88</v>
      </c>
      <c r="C47" s="182">
        <f t="shared" si="23"/>
        <v>0</v>
      </c>
      <c r="D47" s="183">
        <f>SUM(J47+R47+Z47+AH47+AP47)</f>
        <v>0</v>
      </c>
      <c r="E47" s="183">
        <f>SUM(K47+S47+AA47+AI47+AQ47)</f>
        <v>0</v>
      </c>
      <c r="F47" s="183">
        <f>SUM(L47+T47+AB47+AJ47+AR47)</f>
        <v>0</v>
      </c>
      <c r="G47" s="183">
        <f t="shared" si="24"/>
        <v>0</v>
      </c>
      <c r="H47" s="183">
        <f t="shared" si="25"/>
        <v>0</v>
      </c>
      <c r="I47" s="183">
        <f t="shared" si="26"/>
        <v>0</v>
      </c>
      <c r="J47" s="184"/>
      <c r="K47" s="185"/>
      <c r="L47" s="185"/>
      <c r="M47" s="185"/>
      <c r="N47" s="185"/>
      <c r="O47" s="185"/>
      <c r="P47" s="186"/>
      <c r="Q47" s="187"/>
      <c r="R47" s="184"/>
      <c r="S47" s="185"/>
      <c r="T47" s="185"/>
      <c r="U47" s="185"/>
      <c r="V47" s="185"/>
      <c r="W47" s="185"/>
      <c r="X47" s="188" t="s">
        <v>79</v>
      </c>
      <c r="Y47" s="187">
        <v>4</v>
      </c>
      <c r="Z47" s="184"/>
      <c r="AA47" s="185"/>
      <c r="AB47" s="185"/>
      <c r="AC47" s="185"/>
      <c r="AD47" s="185"/>
      <c r="AE47" s="185"/>
      <c r="AF47" s="188" t="s">
        <v>24</v>
      </c>
      <c r="AG47" s="187">
        <v>4</v>
      </c>
      <c r="AH47" s="184"/>
      <c r="AI47" s="185"/>
      <c r="AJ47" s="185"/>
      <c r="AK47" s="185"/>
      <c r="AL47" s="185"/>
      <c r="AM47" s="185"/>
      <c r="AN47" s="188" t="s">
        <v>24</v>
      </c>
      <c r="AO47" s="189">
        <v>4</v>
      </c>
      <c r="AP47" s="184"/>
      <c r="AQ47" s="185"/>
      <c r="AR47" s="185"/>
      <c r="AS47" s="185"/>
      <c r="AT47" s="185"/>
      <c r="AU47" s="185"/>
      <c r="AV47" s="188"/>
      <c r="AW47" s="189"/>
    </row>
    <row r="48" spans="1:49" s="85" customFormat="1" ht="15" customHeight="1">
      <c r="A48" s="81"/>
      <c r="B48" s="15"/>
      <c r="C48" s="82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4"/>
      <c r="AP48" s="83"/>
      <c r="AQ48" s="83"/>
      <c r="AR48" s="83"/>
      <c r="AS48" s="83"/>
      <c r="AT48" s="83"/>
      <c r="AU48" s="83"/>
      <c r="AV48" s="83"/>
      <c r="AW48" s="84"/>
    </row>
    <row r="49" spans="1:49" s="63" customFormat="1" ht="6.75" customHeight="1" thickBot="1">
      <c r="A49" s="73"/>
      <c r="B49" s="241" t="s">
        <v>35</v>
      </c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8"/>
      <c r="AP49" s="87"/>
      <c r="AQ49" s="87"/>
      <c r="AR49" s="87"/>
      <c r="AS49" s="87"/>
      <c r="AT49" s="87"/>
      <c r="AU49" s="87"/>
      <c r="AV49" s="87"/>
      <c r="AW49" s="88"/>
    </row>
    <row r="50" spans="1:49" s="63" customFormat="1" ht="13.5" customHeight="1" thickBot="1">
      <c r="A50" s="89"/>
      <c r="B50" s="242"/>
      <c r="C50" s="90">
        <f aca="true" t="shared" si="28" ref="C50:AW50">C$9+C$17+C31</f>
        <v>760</v>
      </c>
      <c r="D50" s="91">
        <f t="shared" si="28"/>
        <v>189</v>
      </c>
      <c r="E50" s="91">
        <f t="shared" si="28"/>
        <v>292</v>
      </c>
      <c r="F50" s="91">
        <f t="shared" si="28"/>
        <v>189</v>
      </c>
      <c r="G50" s="91">
        <f t="shared" si="28"/>
        <v>90</v>
      </c>
      <c r="H50" s="91">
        <f t="shared" si="28"/>
        <v>0</v>
      </c>
      <c r="I50" s="91">
        <f t="shared" si="28"/>
        <v>0</v>
      </c>
      <c r="J50" s="92">
        <v>147</v>
      </c>
      <c r="K50" s="92">
        <f t="shared" si="28"/>
        <v>63</v>
      </c>
      <c r="L50" s="92">
        <f t="shared" si="28"/>
        <v>18</v>
      </c>
      <c r="M50" s="92">
        <f t="shared" si="28"/>
        <v>0</v>
      </c>
      <c r="N50" s="92">
        <f t="shared" si="28"/>
        <v>0</v>
      </c>
      <c r="O50" s="8">
        <f t="shared" si="28"/>
        <v>0</v>
      </c>
      <c r="P50" s="93">
        <f t="shared" si="28"/>
        <v>4</v>
      </c>
      <c r="Q50" s="94">
        <f t="shared" si="28"/>
        <v>30</v>
      </c>
      <c r="R50" s="92">
        <f t="shared" si="28"/>
        <v>45</v>
      </c>
      <c r="S50" s="92">
        <f t="shared" si="28"/>
        <v>102</v>
      </c>
      <c r="T50" s="92">
        <f t="shared" si="28"/>
        <v>48</v>
      </c>
      <c r="U50" s="92">
        <f t="shared" si="28"/>
        <v>30</v>
      </c>
      <c r="V50" s="92">
        <f t="shared" si="28"/>
        <v>0</v>
      </c>
      <c r="W50" s="8">
        <f t="shared" si="28"/>
        <v>0</v>
      </c>
      <c r="X50" s="93">
        <f t="shared" si="28"/>
        <v>2</v>
      </c>
      <c r="Y50" s="94">
        <f t="shared" si="28"/>
        <v>40</v>
      </c>
      <c r="Z50" s="92">
        <f t="shared" si="28"/>
        <v>42</v>
      </c>
      <c r="AA50" s="92">
        <f t="shared" si="28"/>
        <v>45</v>
      </c>
      <c r="AB50" s="92">
        <f t="shared" si="28"/>
        <v>72</v>
      </c>
      <c r="AC50" s="92">
        <f t="shared" si="28"/>
        <v>30</v>
      </c>
      <c r="AD50" s="92">
        <f t="shared" si="28"/>
        <v>0</v>
      </c>
      <c r="AE50" s="8">
        <f t="shared" si="28"/>
        <v>0</v>
      </c>
      <c r="AF50" s="93">
        <f t="shared" si="28"/>
        <v>1</v>
      </c>
      <c r="AG50" s="94">
        <f t="shared" si="28"/>
        <v>30</v>
      </c>
      <c r="AH50" s="92">
        <f t="shared" si="28"/>
        <v>18</v>
      </c>
      <c r="AI50" s="92">
        <f t="shared" si="28"/>
        <v>97</v>
      </c>
      <c r="AJ50" s="92">
        <f t="shared" si="28"/>
        <v>51</v>
      </c>
      <c r="AK50" s="92">
        <f t="shared" si="28"/>
        <v>30</v>
      </c>
      <c r="AL50" s="92">
        <f t="shared" si="28"/>
        <v>0</v>
      </c>
      <c r="AM50" s="8">
        <f t="shared" si="28"/>
        <v>0</v>
      </c>
      <c r="AN50" s="93">
        <f t="shared" si="28"/>
        <v>0</v>
      </c>
      <c r="AO50" s="94">
        <f t="shared" si="28"/>
        <v>27</v>
      </c>
      <c r="AP50" s="92">
        <f t="shared" si="28"/>
        <v>0</v>
      </c>
      <c r="AQ50" s="92">
        <f t="shared" si="28"/>
        <v>0</v>
      </c>
      <c r="AR50" s="92">
        <f t="shared" si="28"/>
        <v>0</v>
      </c>
      <c r="AS50" s="92">
        <f t="shared" si="28"/>
        <v>0</v>
      </c>
      <c r="AT50" s="92">
        <f t="shared" si="28"/>
        <v>0</v>
      </c>
      <c r="AU50" s="8">
        <f t="shared" si="28"/>
        <v>0</v>
      </c>
      <c r="AV50" s="93">
        <f t="shared" si="28"/>
        <v>0</v>
      </c>
      <c r="AW50" s="94">
        <f t="shared" si="28"/>
        <v>0</v>
      </c>
    </row>
    <row r="51" spans="1:49" s="101" customFormat="1" ht="14.25">
      <c r="A51" s="95"/>
      <c r="B51" s="21"/>
      <c r="C51" s="96"/>
      <c r="D51" s="97"/>
      <c r="E51" s="97"/>
      <c r="F51" s="97"/>
      <c r="G51" s="97"/>
      <c r="H51" s="97"/>
      <c r="I51" s="125" t="s">
        <v>25</v>
      </c>
      <c r="J51" s="222">
        <f>SUM(J50:O50)</f>
        <v>228</v>
      </c>
      <c r="K51" s="223"/>
      <c r="L51" s="223"/>
      <c r="M51" s="223"/>
      <c r="N51" s="223"/>
      <c r="O51" s="224"/>
      <c r="P51" s="98"/>
      <c r="Q51" s="98"/>
      <c r="R51" s="240">
        <f>SUM(R50:W50)</f>
        <v>225</v>
      </c>
      <c r="S51" s="227"/>
      <c r="T51" s="227"/>
      <c r="U51" s="227"/>
      <c r="V51" s="227"/>
      <c r="W51" s="228"/>
      <c r="X51" s="98"/>
      <c r="Y51" s="98"/>
      <c r="Z51" s="222">
        <f>SUM(Z50:AE50)</f>
        <v>189</v>
      </c>
      <c r="AA51" s="223"/>
      <c r="AB51" s="223"/>
      <c r="AC51" s="223"/>
      <c r="AD51" s="223"/>
      <c r="AE51" s="224"/>
      <c r="AF51" s="98"/>
      <c r="AG51" s="98"/>
      <c r="AH51" s="240">
        <f>SUM(AH50:AM50)</f>
        <v>196</v>
      </c>
      <c r="AI51" s="227"/>
      <c r="AJ51" s="227"/>
      <c r="AK51" s="227"/>
      <c r="AL51" s="227"/>
      <c r="AM51" s="228"/>
      <c r="AN51" s="99"/>
      <c r="AO51" s="100"/>
      <c r="AP51" s="227">
        <f>SUM(AP50:AU50)</f>
        <v>0</v>
      </c>
      <c r="AQ51" s="227"/>
      <c r="AR51" s="227"/>
      <c r="AS51" s="227"/>
      <c r="AT51" s="227"/>
      <c r="AU51" s="228"/>
      <c r="AV51" s="98"/>
      <c r="AW51" s="100"/>
    </row>
    <row r="52" spans="1:49" s="63" customFormat="1" ht="14.25">
      <c r="A52" s="95"/>
      <c r="B52" s="21" t="s">
        <v>26</v>
      </c>
      <c r="C52" s="139">
        <f>D50/C50</f>
        <v>0.24868421052631579</v>
      </c>
      <c r="D52" s="102"/>
      <c r="E52" s="102"/>
      <c r="F52" s="39"/>
      <c r="G52" s="39"/>
      <c r="H52" s="39"/>
      <c r="I52" s="39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B52" s="103"/>
      <c r="AC52" s="103"/>
      <c r="AO52" s="72"/>
      <c r="AW52" s="72"/>
    </row>
    <row r="53" spans="1:49" s="63" customFormat="1" ht="11.25" customHeight="1">
      <c r="A53" s="68"/>
      <c r="B53" s="20"/>
      <c r="C53" s="71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105" t="s">
        <v>29</v>
      </c>
      <c r="AD53" s="229" t="s">
        <v>84</v>
      </c>
      <c r="AE53" s="230"/>
      <c r="AF53" s="231"/>
      <c r="AG53" s="104"/>
      <c r="AN53" s="12"/>
      <c r="AO53" s="128"/>
      <c r="AV53" s="30"/>
      <c r="AW53" s="72"/>
    </row>
    <row r="54" spans="1:49" s="63" customFormat="1" ht="11.25" customHeight="1">
      <c r="A54" s="132"/>
      <c r="B54" s="20"/>
      <c r="C54" s="71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12"/>
      <c r="AG54" s="104"/>
      <c r="AH54" s="30"/>
      <c r="AI54" s="30"/>
      <c r="AJ54" s="30"/>
      <c r="AK54" s="30"/>
      <c r="AL54" s="30"/>
      <c r="AM54" s="30"/>
      <c r="AN54" s="12"/>
      <c r="AO54" s="128"/>
      <c r="AV54" s="30"/>
      <c r="AW54" s="72"/>
    </row>
    <row r="55" spans="1:49" s="63" customFormat="1" ht="11.25" customHeight="1">
      <c r="A55" s="68"/>
      <c r="B55" s="20"/>
      <c r="C55" s="71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3"/>
      <c r="AG55" s="104"/>
      <c r="AH55" s="106" t="s">
        <v>27</v>
      </c>
      <c r="AI55" s="106"/>
      <c r="AJ55" s="103"/>
      <c r="AK55" s="103"/>
      <c r="AL55" s="103"/>
      <c r="AM55" s="103"/>
      <c r="AN55" s="129"/>
      <c r="AO55" s="128"/>
      <c r="AV55" s="103"/>
      <c r="AW55" s="72"/>
    </row>
    <row r="56" spans="1:49" s="63" customFormat="1" ht="11.25" customHeight="1">
      <c r="A56" s="68"/>
      <c r="B56" s="22"/>
      <c r="C56" s="107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3"/>
      <c r="AG56" s="104"/>
      <c r="AH56" s="108" t="s">
        <v>28</v>
      </c>
      <c r="AI56" s="108"/>
      <c r="AJ56" s="29"/>
      <c r="AK56" s="103"/>
      <c r="AL56" s="103"/>
      <c r="AM56" s="103"/>
      <c r="AN56" s="129"/>
      <c r="AO56" s="128"/>
      <c r="AV56" s="103"/>
      <c r="AW56" s="72"/>
    </row>
    <row r="57" spans="1:49" s="111" customFormat="1" ht="11.25" customHeight="1">
      <c r="A57" s="68"/>
      <c r="B57" s="16" t="s">
        <v>86</v>
      </c>
      <c r="C57" s="109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04"/>
      <c r="Z57" s="104"/>
      <c r="AA57" s="104"/>
      <c r="AF57" s="11"/>
      <c r="AG57" s="104"/>
      <c r="AH57" s="108"/>
      <c r="AI57" s="108"/>
      <c r="AJ57" s="112" t="s">
        <v>30</v>
      </c>
      <c r="AK57" s="229" t="s">
        <v>85</v>
      </c>
      <c r="AL57" s="230"/>
      <c r="AM57" s="231"/>
      <c r="AN57" s="129"/>
      <c r="AO57" s="130"/>
      <c r="AV57" s="103"/>
      <c r="AW57" s="72"/>
    </row>
    <row r="58" spans="1:49" s="111" customFormat="1" ht="11.25" customHeight="1">
      <c r="A58" s="68"/>
      <c r="B58" s="16"/>
      <c r="C58" s="109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04"/>
      <c r="Z58" s="104"/>
      <c r="AA58" s="104"/>
      <c r="AB58" s="104"/>
      <c r="AC58" s="104"/>
      <c r="AD58" s="104"/>
      <c r="AE58" s="104"/>
      <c r="AF58" s="11"/>
      <c r="AG58" s="104"/>
      <c r="AH58" s="108"/>
      <c r="AI58" s="108"/>
      <c r="AJ58" s="103"/>
      <c r="AK58" s="103"/>
      <c r="AL58" s="103"/>
      <c r="AM58" s="103"/>
      <c r="AN58" s="129"/>
      <c r="AO58" s="130"/>
      <c r="AV58" s="103"/>
      <c r="AW58" s="72"/>
    </row>
    <row r="59" spans="1:49" s="111" customFormat="1" ht="11.25" customHeight="1">
      <c r="A59" s="68"/>
      <c r="B59" s="221" t="s">
        <v>87</v>
      </c>
      <c r="C59" s="109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AA59" s="113" t="s">
        <v>31</v>
      </c>
      <c r="AE59" s="113"/>
      <c r="AF59" s="14"/>
      <c r="AG59" s="114"/>
      <c r="AH59" s="110"/>
      <c r="AI59" s="110"/>
      <c r="AJ59" s="110"/>
      <c r="AK59" s="113" t="s">
        <v>31</v>
      </c>
      <c r="AL59" s="110"/>
      <c r="AM59" s="110"/>
      <c r="AN59" s="131"/>
      <c r="AO59" s="130"/>
      <c r="AV59" s="110"/>
      <c r="AW59" s="115"/>
    </row>
    <row r="60" spans="1:49" s="63" customFormat="1" ht="14.25">
      <c r="A60" s="68"/>
      <c r="B60" s="16" t="s">
        <v>89</v>
      </c>
      <c r="C60" s="109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AA60" s="113" t="s">
        <v>32</v>
      </c>
      <c r="AE60" s="113"/>
      <c r="AF60" s="14"/>
      <c r="AG60" s="114"/>
      <c r="AH60" s="102"/>
      <c r="AI60" s="102"/>
      <c r="AJ60" s="110"/>
      <c r="AK60" s="116" t="s">
        <v>33</v>
      </c>
      <c r="AL60" s="110"/>
      <c r="AM60" s="110"/>
      <c r="AN60" s="131"/>
      <c r="AO60" s="128"/>
      <c r="AV60" s="110"/>
      <c r="AW60" s="115"/>
    </row>
    <row r="61" spans="1:49" ht="15">
      <c r="A61" s="117"/>
      <c r="B61" s="23" t="s">
        <v>90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20"/>
      <c r="AN61" s="120"/>
      <c r="AO61" s="121"/>
      <c r="AP61" s="119"/>
      <c r="AQ61" s="119"/>
      <c r="AR61" s="119"/>
      <c r="AS61" s="119"/>
      <c r="AT61" s="119"/>
      <c r="AU61" s="120"/>
      <c r="AV61" s="120"/>
      <c r="AW61" s="121"/>
    </row>
    <row r="64" ht="14.25">
      <c r="B64" s="124"/>
    </row>
    <row r="65" ht="14.25">
      <c r="B65" s="124"/>
    </row>
    <row r="66" ht="14.25">
      <c r="B66" s="124"/>
    </row>
  </sheetData>
  <sheetProtection/>
  <mergeCells count="12">
    <mergeCell ref="A7:A8"/>
    <mergeCell ref="C6:I6"/>
    <mergeCell ref="AH51:AM51"/>
    <mergeCell ref="B49:B50"/>
    <mergeCell ref="J51:O51"/>
    <mergeCell ref="R51:W51"/>
    <mergeCell ref="Z51:AE51"/>
    <mergeCell ref="B7:B8"/>
    <mergeCell ref="AP51:AU51"/>
    <mergeCell ref="AD53:AF53"/>
    <mergeCell ref="AK57:AM57"/>
    <mergeCell ref="AH1:AO1"/>
  </mergeCells>
  <printOptions horizontalCentered="1"/>
  <pageMargins left="0.68" right="0.13" top="0.56" bottom="0.32" header="0.21" footer="0.26"/>
  <pageSetup fitToHeight="1" fitToWidth="1" horizontalDpi="600" verticalDpi="600" orientation="landscape" paperSize="9" scale="53" r:id="rId1"/>
  <headerFooter alignWithMargins="0">
    <oddHeader>&amp;C&amp;A</oddHeader>
    <oddFooter>&amp;R&amp;8hm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Kamila</cp:lastModifiedBy>
  <cp:lastPrinted>2015-06-05T11:31:16Z</cp:lastPrinted>
  <dcterms:created xsi:type="dcterms:W3CDTF">2010-03-21T09:22:05Z</dcterms:created>
  <dcterms:modified xsi:type="dcterms:W3CDTF">2016-12-07T22:25:38Z</dcterms:modified>
  <cp:category/>
  <cp:version/>
  <cp:contentType/>
  <cp:contentStatus/>
</cp:coreProperties>
</file>