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700" activeTab="0"/>
  </bookViews>
  <sheets>
    <sheet name="S I st. POiWRMD" sheetId="1" r:id="rId1"/>
  </sheets>
  <definedNames>
    <definedName name="_xlnm.Print_Area" localSheetId="0">'S I st. POiWRMD'!$A$1:$AX$78</definedName>
  </definedNames>
  <calcPr fullCalcOnLoad="1"/>
</workbook>
</file>

<file path=xl/comments1.xml><?xml version="1.0" encoding="utf-8"?>
<comments xmlns="http://schemas.openxmlformats.org/spreadsheetml/2006/main">
  <authors>
    <author>user</author>
    <author>Iza Seredocha</author>
  </authors>
  <commentList>
    <comment ref="A7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</t>
        </r>
      </text>
    </comment>
    <comment ref="A28" authorId="1">
      <text>
        <r>
          <rPr>
            <b/>
            <sz val="9"/>
            <rFont val="Tahoma"/>
            <family val="2"/>
          </rPr>
          <t>Iza Seredocha:</t>
        </r>
        <r>
          <rPr>
            <sz val="9"/>
            <rFont val="Tahoma"/>
            <family val="2"/>
          </rPr>
          <t xml:space="preserve">
zapytać o liczbę ECTS proponujemy 2 ECTS za 30 godz. </t>
        </r>
      </text>
    </comment>
    <comment ref="A53" authorId="1">
      <text>
        <r>
          <rPr>
            <b/>
            <sz val="9"/>
            <rFont val="Tahoma"/>
            <family val="2"/>
          </rPr>
          <t>Iza Seredocha:</t>
        </r>
        <r>
          <rPr>
            <sz val="9"/>
            <rFont val="Tahoma"/>
            <family val="2"/>
          </rPr>
          <t xml:space="preserve">
zwrócić uwagę na ECTS</t>
        </r>
      </text>
    </comment>
  </commentList>
</comments>
</file>

<file path=xl/sharedStrings.xml><?xml version="1.0" encoding="utf-8"?>
<sst xmlns="http://schemas.openxmlformats.org/spreadsheetml/2006/main" count="217" uniqueCount="161">
  <si>
    <t>ELBLĄSKA  UCZELNIA</t>
  </si>
  <si>
    <t>HUMANISTYCZNO-EKONOMICZNA  W  ELBLĄGU</t>
  </si>
  <si>
    <t>Kierunek:</t>
  </si>
  <si>
    <t>PEDAGOGIKA</t>
  </si>
  <si>
    <t>Specjalności:</t>
  </si>
  <si>
    <t>Studia:</t>
  </si>
  <si>
    <t>Ogólnie liczba godzin</t>
  </si>
  <si>
    <t>Liczba godzin zajęć w semestrach</t>
  </si>
  <si>
    <t>L.p.</t>
  </si>
  <si>
    <t>Nazwa przedmiotu</t>
  </si>
  <si>
    <t>z tego</t>
  </si>
  <si>
    <t>sem  I</t>
  </si>
  <si>
    <t>sem  II</t>
  </si>
  <si>
    <t>sem  III</t>
  </si>
  <si>
    <t>sem  IV</t>
  </si>
  <si>
    <t>sem  V</t>
  </si>
  <si>
    <t>sem  VI</t>
  </si>
  <si>
    <t>W</t>
  </si>
  <si>
    <t>Ć</t>
  </si>
  <si>
    <t>S</t>
  </si>
  <si>
    <t>Zaj. Pr.</t>
  </si>
  <si>
    <t>Kon</t>
  </si>
  <si>
    <t>E-Zoc-Zal</t>
  </si>
  <si>
    <t>ECTS</t>
  </si>
  <si>
    <t>A</t>
  </si>
  <si>
    <t>A 1</t>
  </si>
  <si>
    <t>A 2</t>
  </si>
  <si>
    <t>B</t>
  </si>
  <si>
    <t>C</t>
  </si>
  <si>
    <t>C 1</t>
  </si>
  <si>
    <t>C 2</t>
  </si>
  <si>
    <t>Wykład do wyboru 6</t>
  </si>
  <si>
    <t>Wykład do wyboru 7</t>
  </si>
  <si>
    <t>Wykład do wyboru 8</t>
  </si>
  <si>
    <t>Wykład do wyboru 9</t>
  </si>
  <si>
    <t>Wykład do wyboru 10</t>
  </si>
  <si>
    <t>D</t>
  </si>
  <si>
    <t>Zmiana proseminarium na Warsztaty kompetencji badawczych pedagoga 170610</t>
  </si>
  <si>
    <t>RAZEM    A+B+C+D</t>
  </si>
  <si>
    <t>Liczba godzin w semestrze</t>
  </si>
  <si>
    <t>Praktyki</t>
  </si>
  <si>
    <t xml:space="preserve">udział  godzin wykładów </t>
  </si>
  <si>
    <t xml:space="preserve">  Zatwierdzony przez</t>
  </si>
  <si>
    <t>Obowiązuje od dnia</t>
  </si>
  <si>
    <t xml:space="preserve">  w dniu</t>
  </si>
  <si>
    <t>……………………………….</t>
  </si>
  <si>
    <t>D 1</t>
  </si>
  <si>
    <t>D 2</t>
  </si>
  <si>
    <t>D 3</t>
  </si>
  <si>
    <t>D 4</t>
  </si>
  <si>
    <t>D 5</t>
  </si>
  <si>
    <t>D 6</t>
  </si>
  <si>
    <t>Senat EUH-E  w Elblągu</t>
  </si>
  <si>
    <t>filozofia z elementami etyki ogólnej</t>
  </si>
  <si>
    <t>Koncepcje człowieka w humanistyce i naukach społecznych</t>
  </si>
  <si>
    <t>psychologia rozwojowa</t>
  </si>
  <si>
    <t>psychologia społeczna</t>
  </si>
  <si>
    <t>socjologia</t>
  </si>
  <si>
    <t>socjologia wychowania</t>
  </si>
  <si>
    <t>Moduł podstawowy</t>
  </si>
  <si>
    <t>rozwój osobisty i zarządzanie wiedzą</t>
  </si>
  <si>
    <t>komunikacja interpersonalna i społeczna</t>
  </si>
  <si>
    <t>moduł psychologiczny</t>
  </si>
  <si>
    <t>moduł socjologiczny</t>
  </si>
  <si>
    <t>Moduł ogólnopedagogiczny</t>
  </si>
  <si>
    <t>historia wychowania</t>
  </si>
  <si>
    <t>teoria wychowania</t>
  </si>
  <si>
    <t>dydaktyka ogólna</t>
  </si>
  <si>
    <t>diagnostyka edukacyjna</t>
  </si>
  <si>
    <t>pedagogika społeczna</t>
  </si>
  <si>
    <t>podstawy pedagogiki ogólnej</t>
  </si>
  <si>
    <t>biomedyczne podstawy wychowania</t>
  </si>
  <si>
    <t>podstawy prawne i organizacyjne oświaty</t>
  </si>
  <si>
    <t>pedagogika specjalna</t>
  </si>
  <si>
    <t>seminarium</t>
  </si>
  <si>
    <t>kompetencje akademickie i badawcze pedagoga</t>
  </si>
  <si>
    <t>metody badań ped. z element. statystyki</t>
  </si>
  <si>
    <t>tradycje badawcze w naukach społecznych</t>
  </si>
  <si>
    <t>Moduł specjalnościowy</t>
  </si>
  <si>
    <t>Moduł ogólnohumanistyczny</t>
  </si>
  <si>
    <t xml:space="preserve">podstawy psychologii </t>
  </si>
  <si>
    <t xml:space="preserve">język  </t>
  </si>
  <si>
    <t>patologie społeczne-diagnoza, prof.., terapia</t>
  </si>
  <si>
    <t>propedeutyka pedeutologii</t>
  </si>
  <si>
    <t>zaburzenia rozwoju indywidualnego</t>
  </si>
  <si>
    <t>elementy przedsiębiorczości edukacyjnej</t>
  </si>
  <si>
    <t>bhp w instytucjach oświatowych</t>
  </si>
  <si>
    <t>kultura organizacyjna w placówkach oświatowo-wychowawczych</t>
  </si>
  <si>
    <t>systemowa teoria rodziny</t>
  </si>
  <si>
    <t>pedagogika resocjalizacyjna</t>
  </si>
  <si>
    <t>wybrane problemy prawa karnego</t>
  </si>
  <si>
    <t>metodyka pracy w środowisku otwartym</t>
  </si>
  <si>
    <t>metodyka pracy w środowisku zamkniętym</t>
  </si>
  <si>
    <t>programy profilaktyczne i terapeutyczne w pracy resocjalizacyjnej</t>
  </si>
  <si>
    <t>diagnostyka resocjalizacyjna</t>
  </si>
  <si>
    <t>resocjalizacja przez sztukę</t>
  </si>
  <si>
    <t>B 1</t>
  </si>
  <si>
    <t>B 2</t>
  </si>
  <si>
    <t>B 3</t>
  </si>
  <si>
    <t>B 4</t>
  </si>
  <si>
    <t>B 5</t>
  </si>
  <si>
    <t xml:space="preserve">D 7 </t>
  </si>
  <si>
    <t>E</t>
  </si>
  <si>
    <t>E 1</t>
  </si>
  <si>
    <t>E 2</t>
  </si>
  <si>
    <t>E 3</t>
  </si>
  <si>
    <t>E 4</t>
  </si>
  <si>
    <t>E 5</t>
  </si>
  <si>
    <t>E 6</t>
  </si>
  <si>
    <t xml:space="preserve">E 7 </t>
  </si>
  <si>
    <t>E 8</t>
  </si>
  <si>
    <t>E 9</t>
  </si>
  <si>
    <t>E 10</t>
  </si>
  <si>
    <t>E 11</t>
  </si>
  <si>
    <t>E 12</t>
  </si>
  <si>
    <t>E 13</t>
  </si>
  <si>
    <t>F</t>
  </si>
  <si>
    <t>F 1</t>
  </si>
  <si>
    <t>F 2</t>
  </si>
  <si>
    <t>G</t>
  </si>
  <si>
    <t>G 1</t>
  </si>
  <si>
    <t>G 2</t>
  </si>
  <si>
    <t>G 4</t>
  </si>
  <si>
    <t>G 5</t>
  </si>
  <si>
    <t>G 6</t>
  </si>
  <si>
    <t>G 7</t>
  </si>
  <si>
    <t>G 8</t>
  </si>
  <si>
    <t>E/Zoc</t>
  </si>
  <si>
    <t>Zoc</t>
  </si>
  <si>
    <r>
      <t xml:space="preserve">S I st. </t>
    </r>
    <r>
      <rPr>
        <b/>
        <sz val="14"/>
        <rFont val="Arial"/>
        <family val="2"/>
      </rPr>
      <t>PR</t>
    </r>
  </si>
  <si>
    <t>metodyka pracy profilaktyczno - resocjalizacyjnej</t>
  </si>
  <si>
    <t>Pierwszego stopnia - niestacjonarne</t>
  </si>
  <si>
    <t>technologie informacyjne</t>
  </si>
  <si>
    <t>zal./zoc</t>
  </si>
  <si>
    <t>samokszt.</t>
  </si>
  <si>
    <t>samoksz</t>
  </si>
  <si>
    <t>wychowanie fizyczne</t>
  </si>
  <si>
    <t>zal</t>
  </si>
  <si>
    <t>ECTS PUNKTY</t>
  </si>
  <si>
    <t>G9</t>
  </si>
  <si>
    <t>G10</t>
  </si>
  <si>
    <t>aktywizacja osób bezrobotnych</t>
  </si>
  <si>
    <t>opieka postpenitencjarna</t>
  </si>
  <si>
    <t>kryminologia</t>
  </si>
  <si>
    <t>psychologia niedostosowania społecznego</t>
  </si>
  <si>
    <t>zagadnienia kurateli sądowej</t>
  </si>
  <si>
    <t>G11</t>
  </si>
  <si>
    <t>G12</t>
  </si>
  <si>
    <t>G13</t>
  </si>
  <si>
    <t>G14</t>
  </si>
  <si>
    <t>01.10.2016 r.</t>
  </si>
  <si>
    <t>20.05.2016r.</t>
  </si>
  <si>
    <t>WYDZIAŁ  ADMINISTRACJI I NAUK SPOŁECZNYCH</t>
  </si>
  <si>
    <t xml:space="preserve">PLAN STUDIÓW - PROFIL PRAKTYCZNY </t>
  </si>
  <si>
    <t>praktyczne ECTS 53,6%</t>
  </si>
  <si>
    <t>Zoc/zal</t>
  </si>
  <si>
    <t xml:space="preserve">Praktyka 3X120 h </t>
  </si>
  <si>
    <t xml:space="preserve"> III,IV i V semester po 120 godz= 360 godz</t>
  </si>
  <si>
    <t>zajęcia praktyczne bez praktyk (ćwiczenia, konwersatoria, seminaria, warsztaty) 57,2 % ECTS (punkty przeliczane bez wykładów, ale liczone w przypadku, gdy jest wykład i ćwiczenia stosunkowo do liczby godzin)</t>
  </si>
  <si>
    <t>Dziekan</t>
  </si>
  <si>
    <t>przedmioty do wyboru (bez praktyk) 30,05 % ECTS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</si>
</sst>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0.0"/>
    <numFmt numFmtId="173" formatCode="#,##0.0"/>
    <numFmt numFmtId="174" formatCode="0.0%"/>
    <numFmt numFmtId="175" formatCode="0.000"/>
    <numFmt numFmtId="176" formatCode="0.00000"/>
    <numFmt numFmtId="177" formatCode="0.0000"/>
    <numFmt numFmtId="178" formatCode="_-* #,##0.0\ &quot;zł&quot;_-;\-* #,##0.0\ &quot;zł&quot;_-;_-* &quot;-&quot;??\ &quot;zł&quot;_-;_-@_-"/>
    <numFmt numFmtId="179" formatCode="_-* #,##0\ &quot;zł&quot;_-;\-* #,##0\ &quot;zł&quot;_-;_-* &quot;-&quot;??\ &quot;zł&quot;_-;_-@_-"/>
    <numFmt numFmtId="180" formatCode="0.000000"/>
    <numFmt numFmtId="181" formatCode="0.00000000"/>
    <numFmt numFmtId="182" formatCode="0.0000000"/>
    <numFmt numFmtId="183" formatCode="0.0000000000"/>
    <numFmt numFmtId="184" formatCode="0.00000000000"/>
    <numFmt numFmtId="185" formatCode="0.000000000"/>
    <numFmt numFmtId="186" formatCode="#,##0.000"/>
    <numFmt numFmtId="187" formatCode="#,##0.0000"/>
    <numFmt numFmtId="188" formatCode="&quot;Tak&quot;;&quot;Tak&quot;;&quot;Nie&quot;"/>
    <numFmt numFmtId="189" formatCode="&quot;Prawda&quot;;&quot;Prawda&quot;;&quot;Fałsz&quot;"/>
    <numFmt numFmtId="190" formatCode="&quot;Włączone&quot;;&quot;Włączone&quot;;&quot;Wyłączone&quot;"/>
  </numFmts>
  <fonts count="8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b/>
      <sz val="9"/>
      <color indexed="17"/>
      <name val="Arial"/>
      <family val="2"/>
    </font>
    <font>
      <sz val="10"/>
      <color indexed="17"/>
      <name val="Arial"/>
      <family val="2"/>
    </font>
    <font>
      <sz val="9"/>
      <color indexed="1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8"/>
      <color indexed="10"/>
      <name val="Arial"/>
      <family val="2"/>
    </font>
    <font>
      <sz val="8"/>
      <color indexed="48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i/>
      <sz val="8"/>
      <color indexed="10"/>
      <name val="Arial"/>
      <family val="2"/>
    </font>
    <font>
      <sz val="9"/>
      <color indexed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20"/>
      <name val="Arial"/>
      <family val="2"/>
    </font>
    <font>
      <b/>
      <sz val="14"/>
      <name val="Arial"/>
      <family val="2"/>
    </font>
    <font>
      <sz val="8"/>
      <color indexed="45"/>
      <name val="Arial"/>
      <family val="2"/>
    </font>
    <font>
      <sz val="10"/>
      <color indexed="10"/>
      <name val="Arial"/>
      <family val="2"/>
    </font>
    <font>
      <b/>
      <sz val="10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7"/>
      <color indexed="10"/>
      <name val="Arial"/>
      <family val="2"/>
    </font>
    <font>
      <sz val="12"/>
      <color indexed="10"/>
      <name val="Arial"/>
      <family val="2"/>
    </font>
    <font>
      <sz val="8"/>
      <color indexed="30"/>
      <name val="Arial"/>
      <family val="2"/>
    </font>
    <font>
      <b/>
      <sz val="20"/>
      <color indexed="10"/>
      <name val="Arial"/>
      <family val="2"/>
    </font>
    <font>
      <sz val="10"/>
      <color indexed="30"/>
      <name val="Arial"/>
      <family val="2"/>
    </font>
    <font>
      <b/>
      <sz val="8"/>
      <color indexed="30"/>
      <name val="Arial"/>
      <family val="2"/>
    </font>
    <font>
      <sz val="7"/>
      <color indexed="30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7"/>
      <color rgb="FFFF0000"/>
      <name val="Arial"/>
      <family val="2"/>
    </font>
    <font>
      <sz val="12"/>
      <color rgb="FFFF0000"/>
      <name val="Arial"/>
      <family val="2"/>
    </font>
    <font>
      <sz val="8"/>
      <color rgb="FF0070C0"/>
      <name val="Arial"/>
      <family val="2"/>
    </font>
    <font>
      <b/>
      <sz val="20"/>
      <color rgb="FFFF0000"/>
      <name val="Arial"/>
      <family val="2"/>
    </font>
    <font>
      <sz val="10"/>
      <color rgb="FF0070C0"/>
      <name val="Arial"/>
      <family val="2"/>
    </font>
    <font>
      <b/>
      <sz val="8"/>
      <color rgb="FF0070C0"/>
      <name val="Arial"/>
      <family val="2"/>
    </font>
    <font>
      <sz val="7"/>
      <color rgb="FF0070C0"/>
      <name val="Arial"/>
      <family val="2"/>
    </font>
    <font>
      <b/>
      <sz val="12"/>
      <color rgb="FFFF0000"/>
      <name val="Arial"/>
      <family val="2"/>
    </font>
    <font>
      <b/>
      <sz val="8"/>
      <name val="Arial CE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hair"/>
      <right style="hair"/>
      <top style="hair"/>
      <bottom style="hair"/>
    </border>
    <border>
      <left style="double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25" borderId="1" applyNumberFormat="0" applyAlignment="0" applyProtection="0"/>
    <xf numFmtId="0" fontId="58" fillId="26" borderId="2" applyNumberFormat="0" applyAlignment="0" applyProtection="0"/>
    <xf numFmtId="0" fontId="5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60" fillId="0" borderId="3" applyNumberFormat="0" applyFill="0" applyAlignment="0" applyProtection="0"/>
    <xf numFmtId="0" fontId="61" fillId="28" borderId="4" applyNumberFormat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7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31" borderId="0" applyNumberFormat="0" applyBorder="0" applyAlignment="0" applyProtection="0"/>
  </cellStyleXfs>
  <cellXfs count="280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right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 horizontal="center"/>
    </xf>
    <xf numFmtId="0" fontId="4" fillId="4" borderId="0" xfId="0" applyFont="1" applyFill="1" applyAlignment="1">
      <alignment/>
    </xf>
    <xf numFmtId="0" fontId="6" fillId="4" borderId="0" xfId="0" applyFont="1" applyFill="1" applyAlignment="1">
      <alignment horizontal="right"/>
    </xf>
    <xf numFmtId="0" fontId="5" fillId="4" borderId="0" xfId="0" applyFont="1" applyFill="1" applyAlignment="1">
      <alignment/>
    </xf>
    <xf numFmtId="0" fontId="6" fillId="4" borderId="0" xfId="0" applyFont="1" applyFill="1" applyAlignment="1">
      <alignment/>
    </xf>
    <xf numFmtId="0" fontId="4" fillId="4" borderId="0" xfId="0" applyFont="1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left"/>
    </xf>
    <xf numFmtId="0" fontId="12" fillId="0" borderId="11" xfId="0" applyFont="1" applyBorder="1" applyAlignment="1">
      <alignment/>
    </xf>
    <xf numFmtId="0" fontId="12" fillId="0" borderId="11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3" fillId="32" borderId="13" xfId="0" applyFont="1" applyFill="1" applyBorder="1" applyAlignment="1">
      <alignment horizontal="center"/>
    </xf>
    <xf numFmtId="0" fontId="13" fillId="0" borderId="14" xfId="0" applyFont="1" applyBorder="1" applyAlignment="1">
      <alignment horizontal="centerContinuous"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32" borderId="0" xfId="0" applyFont="1" applyFill="1" applyBorder="1" applyAlignment="1">
      <alignment horizontal="center"/>
    </xf>
    <xf numFmtId="0" fontId="13" fillId="32" borderId="15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3" fillId="32" borderId="17" xfId="0" applyFont="1" applyFill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 textRotation="90"/>
    </xf>
    <xf numFmtId="0" fontId="13" fillId="0" borderId="19" xfId="0" applyFont="1" applyBorder="1" applyAlignment="1">
      <alignment horizontal="center" vertical="center" textRotation="90"/>
    </xf>
    <xf numFmtId="0" fontId="13" fillId="32" borderId="20" xfId="0" applyFont="1" applyFill="1" applyBorder="1" applyAlignment="1">
      <alignment horizontal="center" vertical="center"/>
    </xf>
    <xf numFmtId="0" fontId="13" fillId="32" borderId="19" xfId="0" applyFont="1" applyFill="1" applyBorder="1" applyAlignment="1">
      <alignment horizontal="center" vertical="center"/>
    </xf>
    <xf numFmtId="0" fontId="13" fillId="32" borderId="19" xfId="0" applyFont="1" applyFill="1" applyBorder="1" applyAlignment="1">
      <alignment horizontal="center" vertical="center" textRotation="90"/>
    </xf>
    <xf numFmtId="0" fontId="14" fillId="4" borderId="21" xfId="0" applyFont="1" applyFill="1" applyBorder="1" applyAlignment="1">
      <alignment horizontal="center" vertical="center" textRotation="90"/>
    </xf>
    <xf numFmtId="0" fontId="13" fillId="33" borderId="22" xfId="0" applyFont="1" applyFill="1" applyBorder="1" applyAlignment="1">
      <alignment horizontal="center" vertical="center" textRotation="90"/>
    </xf>
    <xf numFmtId="0" fontId="13" fillId="33" borderId="23" xfId="0" applyFont="1" applyFill="1" applyBorder="1" applyAlignment="1">
      <alignment horizontal="center" vertical="center" textRotation="90"/>
    </xf>
    <xf numFmtId="0" fontId="13" fillId="33" borderId="24" xfId="0" applyFont="1" applyFill="1" applyBorder="1" applyAlignment="1">
      <alignment horizontal="center" vertical="center" textRotation="90"/>
    </xf>
    <xf numFmtId="0" fontId="4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12" fillId="34" borderId="25" xfId="0" applyFont="1" applyFill="1" applyBorder="1" applyAlignment="1">
      <alignment horizontal="center"/>
    </xf>
    <xf numFmtId="0" fontId="13" fillId="34" borderId="14" xfId="0" applyFont="1" applyFill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2" fillId="4" borderId="28" xfId="0" applyFont="1" applyFill="1" applyBorder="1" applyAlignment="1">
      <alignment horizontal="center"/>
    </xf>
    <xf numFmtId="0" fontId="13" fillId="33" borderId="29" xfId="0" applyFont="1" applyFill="1" applyBorder="1" applyAlignment="1">
      <alignment horizontal="center"/>
    </xf>
    <xf numFmtId="0" fontId="12" fillId="33" borderId="29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/>
    </xf>
    <xf numFmtId="0" fontId="12" fillId="33" borderId="30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15" fillId="0" borderId="0" xfId="0" applyFont="1" applyFill="1" applyBorder="1" applyAlignment="1">
      <alignment/>
    </xf>
    <xf numFmtId="0" fontId="12" fillId="0" borderId="25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13" fillId="32" borderId="14" xfId="0" applyFont="1" applyFill="1" applyBorder="1" applyAlignment="1">
      <alignment horizontal="center"/>
    </xf>
    <xf numFmtId="0" fontId="12" fillId="33" borderId="25" xfId="0" applyFont="1" applyFill="1" applyBorder="1" applyAlignment="1">
      <alignment horizontal="center"/>
    </xf>
    <xf numFmtId="0" fontId="12" fillId="35" borderId="26" xfId="0" applyFont="1" applyFill="1" applyBorder="1" applyAlignment="1">
      <alignment horizontal="center"/>
    </xf>
    <xf numFmtId="0" fontId="12" fillId="35" borderId="27" xfId="0" applyFont="1" applyFill="1" applyBorder="1" applyAlignment="1">
      <alignment horizontal="center"/>
    </xf>
    <xf numFmtId="0" fontId="12" fillId="33" borderId="31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/>
    </xf>
    <xf numFmtId="0" fontId="12" fillId="35" borderId="32" xfId="0" applyFont="1" applyFill="1" applyBorder="1" applyAlignment="1">
      <alignment horizontal="center"/>
    </xf>
    <xf numFmtId="0" fontId="12" fillId="0" borderId="26" xfId="0" applyFont="1" applyFill="1" applyBorder="1" applyAlignment="1">
      <alignment horizontal="center"/>
    </xf>
    <xf numFmtId="0" fontId="12" fillId="0" borderId="27" xfId="0" applyFont="1" applyFill="1" applyBorder="1" applyAlignment="1">
      <alignment horizontal="center"/>
    </xf>
    <xf numFmtId="0" fontId="12" fillId="33" borderId="14" xfId="0" applyFont="1" applyFill="1" applyBorder="1" applyAlignment="1">
      <alignment horizontal="center"/>
    </xf>
    <xf numFmtId="0" fontId="12" fillId="0" borderId="33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8" fillId="0" borderId="33" xfId="0" applyFont="1" applyFill="1" applyBorder="1" applyAlignment="1">
      <alignment vertical="center" wrapText="1"/>
    </xf>
    <xf numFmtId="0" fontId="8" fillId="0" borderId="34" xfId="0" applyFont="1" applyFill="1" applyBorder="1" applyAlignment="1">
      <alignment vertical="center" wrapText="1"/>
    </xf>
    <xf numFmtId="0" fontId="12" fillId="32" borderId="14" xfId="0" applyFont="1" applyFill="1" applyBorder="1" applyAlignment="1">
      <alignment horizontal="center"/>
    </xf>
    <xf numFmtId="0" fontId="12" fillId="32" borderId="35" xfId="0" applyFont="1" applyFill="1" applyBorder="1" applyAlignment="1">
      <alignment horizontal="center"/>
    </xf>
    <xf numFmtId="3" fontId="17" fillId="4" borderId="36" xfId="0" applyNumberFormat="1" applyFont="1" applyFill="1" applyBorder="1" applyAlignment="1">
      <alignment horizontal="center"/>
    </xf>
    <xf numFmtId="3" fontId="5" fillId="36" borderId="30" xfId="0" applyNumberFormat="1" applyFont="1" applyFill="1" applyBorder="1" applyAlignment="1">
      <alignment horizontal="center"/>
    </xf>
    <xf numFmtId="3" fontId="5" fillId="36" borderId="37" xfId="0" applyNumberFormat="1" applyFont="1" applyFill="1" applyBorder="1" applyAlignment="1">
      <alignment horizontal="center"/>
    </xf>
    <xf numFmtId="3" fontId="5" fillId="32" borderId="37" xfId="0" applyNumberFormat="1" applyFont="1" applyFill="1" applyBorder="1" applyAlignment="1">
      <alignment horizontal="center"/>
    </xf>
    <xf numFmtId="0" fontId="5" fillId="4" borderId="37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4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right" vertical="center"/>
    </xf>
    <xf numFmtId="0" fontId="4" fillId="0" borderId="38" xfId="0" applyFont="1" applyBorder="1" applyAlignment="1">
      <alignment/>
    </xf>
    <xf numFmtId="0" fontId="13" fillId="0" borderId="33" xfId="0" applyFont="1" applyBorder="1" applyAlignment="1">
      <alignment horizontal="left"/>
    </xf>
    <xf numFmtId="0" fontId="18" fillId="0" borderId="0" xfId="0" applyFont="1" applyAlignment="1">
      <alignment horizontal="right"/>
    </xf>
    <xf numFmtId="174" fontId="12" fillId="0" borderId="30" xfId="54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16" xfId="0" applyFont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33" xfId="0" applyFont="1" applyBorder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0" fontId="12" fillId="0" borderId="0" xfId="0" applyFont="1" applyAlignment="1">
      <alignment horizontal="left"/>
    </xf>
    <xf numFmtId="0" fontId="12" fillId="35" borderId="0" xfId="0" applyFont="1" applyFill="1" applyBorder="1" applyAlignment="1">
      <alignment/>
    </xf>
    <xf numFmtId="0" fontId="12" fillId="35" borderId="33" xfId="0" applyFont="1" applyFill="1" applyBorder="1" applyAlignment="1">
      <alignment horizontal="left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13" fillId="0" borderId="0" xfId="0" applyFont="1" applyAlignment="1">
      <alignment/>
    </xf>
    <xf numFmtId="0" fontId="12" fillId="0" borderId="33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 horizontal="centerContinuous"/>
    </xf>
    <xf numFmtId="0" fontId="12" fillId="0" borderId="0" xfId="0" applyFont="1" applyBorder="1" applyAlignment="1">
      <alignment horizontal="centerContinuous"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0" fontId="12" fillId="35" borderId="0" xfId="0" applyFont="1" applyFill="1" applyBorder="1" applyAlignment="1">
      <alignment horizontal="left"/>
    </xf>
    <xf numFmtId="0" fontId="12" fillId="0" borderId="33" xfId="0" applyFont="1" applyBorder="1" applyAlignment="1">
      <alignment/>
    </xf>
    <xf numFmtId="0" fontId="12" fillId="0" borderId="0" xfId="0" applyFont="1" applyFill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2" fillId="0" borderId="39" xfId="0" applyFont="1" applyBorder="1" applyAlignment="1">
      <alignment horizontal="left"/>
    </xf>
    <xf numFmtId="0" fontId="12" fillId="35" borderId="40" xfId="0" applyFont="1" applyFill="1" applyBorder="1" applyAlignment="1">
      <alignment horizontal="left"/>
    </xf>
    <xf numFmtId="0" fontId="12" fillId="0" borderId="40" xfId="0" applyFont="1" applyFill="1" applyBorder="1" applyAlignment="1">
      <alignment/>
    </xf>
    <xf numFmtId="0" fontId="12" fillId="0" borderId="39" xfId="0" applyFont="1" applyFill="1" applyBorder="1" applyAlignment="1">
      <alignment horizontal="left"/>
    </xf>
    <xf numFmtId="0" fontId="12" fillId="0" borderId="40" xfId="0" applyFont="1" applyBorder="1" applyAlignment="1">
      <alignment horizontal="left"/>
    </xf>
    <xf numFmtId="0" fontId="12" fillId="0" borderId="40" xfId="0" applyFont="1" applyBorder="1" applyAlignment="1">
      <alignment/>
    </xf>
    <xf numFmtId="0" fontId="13" fillId="0" borderId="40" xfId="0" applyFont="1" applyBorder="1" applyAlignment="1">
      <alignment horizontal="left"/>
    </xf>
    <xf numFmtId="0" fontId="3" fillId="0" borderId="40" xfId="0" applyFont="1" applyBorder="1" applyAlignment="1">
      <alignment horizontal="left"/>
    </xf>
    <xf numFmtId="0" fontId="12" fillId="0" borderId="34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left"/>
    </xf>
    <xf numFmtId="0" fontId="19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12" fillId="0" borderId="0" xfId="0" applyFont="1" applyFill="1" applyAlignment="1">
      <alignment/>
    </xf>
    <xf numFmtId="0" fontId="13" fillId="34" borderId="41" xfId="0" applyFont="1" applyFill="1" applyBorder="1" applyAlignment="1">
      <alignment horizontal="center" vertical="center"/>
    </xf>
    <xf numFmtId="0" fontId="12" fillId="10" borderId="0" xfId="0" applyFont="1" applyFill="1" applyBorder="1" applyAlignment="1">
      <alignment horizontal="left"/>
    </xf>
    <xf numFmtId="0" fontId="12" fillId="10" borderId="0" xfId="0" applyFont="1" applyFill="1" applyAlignment="1">
      <alignment horizontal="left"/>
    </xf>
    <xf numFmtId="0" fontId="12" fillId="34" borderId="0" xfId="0" applyFont="1" applyFill="1" applyAlignment="1">
      <alignment horizontal="left"/>
    </xf>
    <xf numFmtId="0" fontId="12" fillId="34" borderId="0" xfId="0" applyFont="1" applyFill="1" applyBorder="1" applyAlignment="1">
      <alignment horizontal="left"/>
    </xf>
    <xf numFmtId="0" fontId="13" fillId="37" borderId="14" xfId="0" applyFont="1" applyFill="1" applyBorder="1" applyAlignment="1">
      <alignment horizontal="center"/>
    </xf>
    <xf numFmtId="0" fontId="12" fillId="37" borderId="28" xfId="0" applyFont="1" applyFill="1" applyBorder="1" applyAlignment="1">
      <alignment horizontal="center"/>
    </xf>
    <xf numFmtId="0" fontId="12" fillId="37" borderId="10" xfId="0" applyFont="1" applyFill="1" applyBorder="1" applyAlignment="1">
      <alignment horizontal="center"/>
    </xf>
    <xf numFmtId="0" fontId="12" fillId="37" borderId="30" xfId="0" applyFont="1" applyFill="1" applyBorder="1" applyAlignment="1">
      <alignment horizontal="center"/>
    </xf>
    <xf numFmtId="0" fontId="12" fillId="37" borderId="42" xfId="0" applyFont="1" applyFill="1" applyBorder="1" applyAlignment="1">
      <alignment horizontal="center"/>
    </xf>
    <xf numFmtId="0" fontId="12" fillId="37" borderId="26" xfId="0" applyFont="1" applyFill="1" applyBorder="1" applyAlignment="1">
      <alignment horizontal="center"/>
    </xf>
    <xf numFmtId="0" fontId="12" fillId="37" borderId="27" xfId="0" applyFont="1" applyFill="1" applyBorder="1" applyAlignment="1">
      <alignment horizontal="center"/>
    </xf>
    <xf numFmtId="0" fontId="12" fillId="33" borderId="42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left"/>
    </xf>
    <xf numFmtId="0" fontId="12" fillId="0" borderId="43" xfId="0" applyFont="1" applyFill="1" applyBorder="1" applyAlignment="1">
      <alignment horizontal="left" wrapText="1"/>
    </xf>
    <xf numFmtId="0" fontId="12" fillId="37" borderId="43" xfId="0" applyFont="1" applyFill="1" applyBorder="1" applyAlignment="1">
      <alignment horizontal="left" wrapText="1"/>
    </xf>
    <xf numFmtId="0" fontId="12" fillId="36" borderId="32" xfId="0" applyFont="1" applyFill="1" applyBorder="1" applyAlignment="1">
      <alignment horizontal="center"/>
    </xf>
    <xf numFmtId="0" fontId="13" fillId="36" borderId="41" xfId="0" applyFont="1" applyFill="1" applyBorder="1" applyAlignment="1">
      <alignment horizontal="center" vertical="center"/>
    </xf>
    <xf numFmtId="0" fontId="12" fillId="36" borderId="26" xfId="0" applyFont="1" applyFill="1" applyBorder="1" applyAlignment="1">
      <alignment horizontal="center"/>
    </xf>
    <xf numFmtId="0" fontId="12" fillId="36" borderId="27" xfId="0" applyFont="1" applyFill="1" applyBorder="1" applyAlignment="1">
      <alignment horizontal="center"/>
    </xf>
    <xf numFmtId="0" fontId="12" fillId="36" borderId="28" xfId="0" applyFont="1" applyFill="1" applyBorder="1" applyAlignment="1">
      <alignment horizontal="center"/>
    </xf>
    <xf numFmtId="0" fontId="12" fillId="36" borderId="29" xfId="0" applyFont="1" applyFill="1" applyBorder="1" applyAlignment="1">
      <alignment horizontal="center"/>
    </xf>
    <xf numFmtId="0" fontId="12" fillId="36" borderId="10" xfId="0" applyFont="1" applyFill="1" applyBorder="1" applyAlignment="1">
      <alignment horizontal="center"/>
    </xf>
    <xf numFmtId="0" fontId="12" fillId="36" borderId="30" xfId="0" applyFont="1" applyFill="1" applyBorder="1" applyAlignment="1">
      <alignment horizontal="center"/>
    </xf>
    <xf numFmtId="0" fontId="28" fillId="38" borderId="0" xfId="0" applyFont="1" applyFill="1" applyAlignment="1">
      <alignment/>
    </xf>
    <xf numFmtId="0" fontId="5" fillId="39" borderId="0" xfId="0" applyFont="1" applyFill="1" applyAlignment="1">
      <alignment/>
    </xf>
    <xf numFmtId="0" fontId="5" fillId="39" borderId="0" xfId="0" applyFont="1" applyFill="1" applyBorder="1" applyAlignment="1">
      <alignment/>
    </xf>
    <xf numFmtId="0" fontId="3" fillId="39" borderId="0" xfId="0" applyFont="1" applyFill="1" applyAlignment="1">
      <alignment/>
    </xf>
    <xf numFmtId="0" fontId="29" fillId="39" borderId="0" xfId="0" applyFont="1" applyFill="1" applyAlignment="1">
      <alignment/>
    </xf>
    <xf numFmtId="0" fontId="12" fillId="34" borderId="32" xfId="0" applyFont="1" applyFill="1" applyBorder="1" applyAlignment="1">
      <alignment horizontal="center"/>
    </xf>
    <xf numFmtId="0" fontId="12" fillId="18" borderId="32" xfId="0" applyFont="1" applyFill="1" applyBorder="1" applyAlignment="1">
      <alignment horizontal="center"/>
    </xf>
    <xf numFmtId="0" fontId="12" fillId="35" borderId="0" xfId="0" applyFont="1" applyFill="1" applyAlignment="1">
      <alignment/>
    </xf>
    <xf numFmtId="0" fontId="16" fillId="35" borderId="0" xfId="0" applyFont="1" applyFill="1" applyBorder="1" applyAlignment="1">
      <alignment/>
    </xf>
    <xf numFmtId="0" fontId="8" fillId="35" borderId="0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left" wrapText="1"/>
    </xf>
    <xf numFmtId="0" fontId="3" fillId="36" borderId="44" xfId="0" applyFont="1" applyFill="1" applyBorder="1" applyAlignment="1">
      <alignment horizontal="left" wrapText="1"/>
    </xf>
    <xf numFmtId="0" fontId="6" fillId="0" borderId="43" xfId="0" applyFont="1" applyFill="1" applyBorder="1" applyAlignment="1">
      <alignment horizontal="left" wrapText="1"/>
    </xf>
    <xf numFmtId="0" fontId="13" fillId="32" borderId="19" xfId="0" applyFont="1" applyFill="1" applyBorder="1" applyAlignment="1">
      <alignment horizontal="center" vertical="center" wrapText="1"/>
    </xf>
    <xf numFmtId="0" fontId="72" fillId="18" borderId="32" xfId="0" applyFont="1" applyFill="1" applyBorder="1" applyAlignment="1">
      <alignment horizontal="center"/>
    </xf>
    <xf numFmtId="0" fontId="73" fillId="0" borderId="45" xfId="0" applyFont="1" applyFill="1" applyBorder="1" applyAlignment="1">
      <alignment horizontal="left" wrapText="1"/>
    </xf>
    <xf numFmtId="0" fontId="72" fillId="0" borderId="0" xfId="0" applyFont="1" applyAlignment="1">
      <alignment/>
    </xf>
    <xf numFmtId="0" fontId="72" fillId="0" borderId="0" xfId="0" applyFont="1" applyFill="1" applyBorder="1" applyAlignment="1">
      <alignment/>
    </xf>
    <xf numFmtId="0" fontId="74" fillId="0" borderId="0" xfId="0" applyFont="1" applyFill="1" applyBorder="1" applyAlignment="1">
      <alignment horizontal="center" vertical="center"/>
    </xf>
    <xf numFmtId="0" fontId="73" fillId="0" borderId="44" xfId="0" applyFont="1" applyFill="1" applyBorder="1" applyAlignment="1">
      <alignment horizontal="left" wrapText="1"/>
    </xf>
    <xf numFmtId="0" fontId="75" fillId="0" borderId="0" xfId="0" applyFont="1" applyFill="1" applyBorder="1" applyAlignment="1">
      <alignment/>
    </xf>
    <xf numFmtId="174" fontId="72" fillId="0" borderId="30" xfId="54" applyNumberFormat="1" applyFont="1" applyBorder="1" applyAlignment="1">
      <alignment horizontal="center"/>
    </xf>
    <xf numFmtId="174" fontId="76" fillId="0" borderId="30" xfId="54" applyNumberFormat="1" applyFont="1" applyBorder="1" applyAlignment="1">
      <alignment horizontal="center"/>
    </xf>
    <xf numFmtId="0" fontId="72" fillId="33" borderId="31" xfId="0" applyFont="1" applyFill="1" applyBorder="1" applyAlignment="1">
      <alignment horizontal="center"/>
    </xf>
    <xf numFmtId="0" fontId="72" fillId="33" borderId="25" xfId="0" applyFont="1" applyFill="1" applyBorder="1" applyAlignment="1">
      <alignment horizontal="center"/>
    </xf>
    <xf numFmtId="0" fontId="72" fillId="0" borderId="0" xfId="0" applyFont="1" applyFill="1" applyBorder="1" applyAlignment="1">
      <alignment horizontal="center" vertical="center"/>
    </xf>
    <xf numFmtId="0" fontId="77" fillId="0" borderId="0" xfId="0" applyFont="1" applyAlignment="1">
      <alignment/>
    </xf>
    <xf numFmtId="0" fontId="72" fillId="34" borderId="25" xfId="0" applyFont="1" applyFill="1" applyBorder="1" applyAlignment="1">
      <alignment horizontal="center"/>
    </xf>
    <xf numFmtId="0" fontId="72" fillId="33" borderId="42" xfId="0" applyFont="1" applyFill="1" applyBorder="1" applyAlignment="1">
      <alignment horizontal="center"/>
    </xf>
    <xf numFmtId="0" fontId="72" fillId="34" borderId="32" xfId="0" applyFont="1" applyFill="1" applyBorder="1" applyAlignment="1">
      <alignment horizontal="center"/>
    </xf>
    <xf numFmtId="3" fontId="5" fillId="40" borderId="37" xfId="0" applyNumberFormat="1" applyFont="1" applyFill="1" applyBorder="1" applyAlignment="1">
      <alignment horizontal="center"/>
    </xf>
    <xf numFmtId="3" fontId="5" fillId="41" borderId="37" xfId="0" applyNumberFormat="1" applyFont="1" applyFill="1" applyBorder="1" applyAlignment="1">
      <alignment horizontal="center"/>
    </xf>
    <xf numFmtId="0" fontId="13" fillId="42" borderId="14" xfId="0" applyFont="1" applyFill="1" applyBorder="1" applyAlignment="1">
      <alignment horizontal="center"/>
    </xf>
    <xf numFmtId="0" fontId="3" fillId="42" borderId="11" xfId="0" applyFont="1" applyFill="1" applyBorder="1" applyAlignment="1">
      <alignment horizontal="left" wrapText="1"/>
    </xf>
    <xf numFmtId="0" fontId="13" fillId="42" borderId="30" xfId="0" applyFont="1" applyFill="1" applyBorder="1" applyAlignment="1">
      <alignment horizontal="center"/>
    </xf>
    <xf numFmtId="0" fontId="12" fillId="42" borderId="0" xfId="0" applyFont="1" applyFill="1" applyAlignment="1">
      <alignment/>
    </xf>
    <xf numFmtId="0" fontId="12" fillId="42" borderId="0" xfId="0" applyFont="1" applyFill="1" applyBorder="1" applyAlignment="1">
      <alignment/>
    </xf>
    <xf numFmtId="0" fontId="8" fillId="42" borderId="0" xfId="0" applyFont="1" applyFill="1" applyBorder="1" applyAlignment="1">
      <alignment horizontal="center" vertical="center"/>
    </xf>
    <xf numFmtId="0" fontId="13" fillId="42" borderId="41" xfId="0" applyFont="1" applyFill="1" applyBorder="1" applyAlignment="1">
      <alignment horizontal="center"/>
    </xf>
    <xf numFmtId="0" fontId="12" fillId="42" borderId="0" xfId="0" applyFont="1" applyFill="1" applyBorder="1" applyAlignment="1">
      <alignment horizontal="center" vertical="center"/>
    </xf>
    <xf numFmtId="0" fontId="12" fillId="42" borderId="25" xfId="0" applyFont="1" applyFill="1" applyBorder="1" applyAlignment="1">
      <alignment horizontal="center"/>
    </xf>
    <xf numFmtId="0" fontId="3" fillId="42" borderId="43" xfId="0" applyFont="1" applyFill="1" applyBorder="1" applyAlignment="1">
      <alignment horizontal="left" wrapText="1"/>
    </xf>
    <xf numFmtId="0" fontId="12" fillId="42" borderId="26" xfId="0" applyFont="1" applyFill="1" applyBorder="1" applyAlignment="1">
      <alignment horizontal="center"/>
    </xf>
    <xf numFmtId="0" fontId="12" fillId="42" borderId="27" xfId="0" applyFont="1" applyFill="1" applyBorder="1" applyAlignment="1">
      <alignment horizontal="center"/>
    </xf>
    <xf numFmtId="0" fontId="12" fillId="42" borderId="28" xfId="0" applyFont="1" applyFill="1" applyBorder="1" applyAlignment="1">
      <alignment horizontal="center"/>
    </xf>
    <xf numFmtId="0" fontId="12" fillId="42" borderId="29" xfId="0" applyFont="1" applyFill="1" applyBorder="1" applyAlignment="1">
      <alignment horizontal="center"/>
    </xf>
    <xf numFmtId="0" fontId="12" fillId="42" borderId="10" xfId="0" applyFont="1" applyFill="1" applyBorder="1" applyAlignment="1">
      <alignment horizontal="center"/>
    </xf>
    <xf numFmtId="0" fontId="12" fillId="42" borderId="30" xfId="0" applyFont="1" applyFill="1" applyBorder="1" applyAlignment="1">
      <alignment horizontal="center"/>
    </xf>
    <xf numFmtId="0" fontId="15" fillId="42" borderId="0" xfId="0" applyFont="1" applyFill="1" applyBorder="1" applyAlignment="1">
      <alignment/>
    </xf>
    <xf numFmtId="0" fontId="4" fillId="42" borderId="0" xfId="0" applyFont="1" applyFill="1" applyAlignment="1">
      <alignment/>
    </xf>
    <xf numFmtId="0" fontId="4" fillId="42" borderId="0" xfId="0" applyFont="1" applyFill="1" applyBorder="1" applyAlignment="1">
      <alignment/>
    </xf>
    <xf numFmtId="0" fontId="6" fillId="42" borderId="43" xfId="0" applyFont="1" applyFill="1" applyBorder="1" applyAlignment="1">
      <alignment horizontal="left" wrapText="1"/>
    </xf>
    <xf numFmtId="0" fontId="13" fillId="32" borderId="32" xfId="0" applyFont="1" applyFill="1" applyBorder="1" applyAlignment="1">
      <alignment horizontal="center"/>
    </xf>
    <xf numFmtId="0" fontId="13" fillId="32" borderId="27" xfId="0" applyFont="1" applyFill="1" applyBorder="1" applyAlignment="1">
      <alignment horizontal="center"/>
    </xf>
    <xf numFmtId="0" fontId="13" fillId="42" borderId="32" xfId="0" applyFont="1" applyFill="1" applyBorder="1" applyAlignment="1">
      <alignment horizontal="center"/>
    </xf>
    <xf numFmtId="0" fontId="13" fillId="42" borderId="27" xfId="0" applyFont="1" applyFill="1" applyBorder="1" applyAlignment="1">
      <alignment horizontal="center"/>
    </xf>
    <xf numFmtId="0" fontId="13" fillId="37" borderId="32" xfId="0" applyFont="1" applyFill="1" applyBorder="1" applyAlignment="1">
      <alignment horizontal="center"/>
    </xf>
    <xf numFmtId="0" fontId="13" fillId="37" borderId="27" xfId="0" applyFont="1" applyFill="1" applyBorder="1" applyAlignment="1">
      <alignment horizontal="center"/>
    </xf>
    <xf numFmtId="0" fontId="6" fillId="0" borderId="46" xfId="0" applyFont="1" applyFill="1" applyBorder="1" applyAlignment="1">
      <alignment horizontal="left" wrapText="1"/>
    </xf>
    <xf numFmtId="0" fontId="76" fillId="18" borderId="32" xfId="0" applyFont="1" applyFill="1" applyBorder="1" applyAlignment="1">
      <alignment horizontal="center"/>
    </xf>
    <xf numFmtId="0" fontId="78" fillId="0" borderId="45" xfId="0" applyFont="1" applyFill="1" applyBorder="1" applyAlignment="1">
      <alignment horizontal="left" wrapText="1"/>
    </xf>
    <xf numFmtId="0" fontId="79" fillId="34" borderId="41" xfId="0" applyFont="1" applyFill="1" applyBorder="1" applyAlignment="1">
      <alignment horizontal="center" vertical="center"/>
    </xf>
    <xf numFmtId="0" fontId="79" fillId="32" borderId="32" xfId="0" applyFont="1" applyFill="1" applyBorder="1" applyAlignment="1">
      <alignment horizontal="center"/>
    </xf>
    <xf numFmtId="0" fontId="79" fillId="32" borderId="27" xfId="0" applyFont="1" applyFill="1" applyBorder="1" applyAlignment="1">
      <alignment horizontal="center"/>
    </xf>
    <xf numFmtId="0" fontId="76" fillId="0" borderId="26" xfId="0" applyFont="1" applyFill="1" applyBorder="1" applyAlignment="1">
      <alignment horizontal="center"/>
    </xf>
    <xf numFmtId="0" fontId="76" fillId="0" borderId="27" xfId="0" applyFont="1" applyFill="1" applyBorder="1" applyAlignment="1">
      <alignment horizontal="center"/>
    </xf>
    <xf numFmtId="0" fontId="76" fillId="4" borderId="28" xfId="0" applyFont="1" applyFill="1" applyBorder="1" applyAlignment="1">
      <alignment horizontal="center"/>
    </xf>
    <xf numFmtId="0" fontId="76" fillId="33" borderId="29" xfId="0" applyFont="1" applyFill="1" applyBorder="1" applyAlignment="1">
      <alignment horizontal="center"/>
    </xf>
    <xf numFmtId="0" fontId="76" fillId="35" borderId="26" xfId="0" applyFont="1" applyFill="1" applyBorder="1" applyAlignment="1">
      <alignment horizontal="center"/>
    </xf>
    <xf numFmtId="0" fontId="76" fillId="35" borderId="27" xfId="0" applyFont="1" applyFill="1" applyBorder="1" applyAlignment="1">
      <alignment horizontal="center"/>
    </xf>
    <xf numFmtId="0" fontId="76" fillId="33" borderId="10" xfId="0" applyFont="1" applyFill="1" applyBorder="1" applyAlignment="1">
      <alignment horizontal="center"/>
    </xf>
    <xf numFmtId="0" fontId="76" fillId="33" borderId="30" xfId="0" applyFont="1" applyFill="1" applyBorder="1" applyAlignment="1">
      <alignment horizontal="center"/>
    </xf>
    <xf numFmtId="0" fontId="76" fillId="0" borderId="0" xfId="0" applyFont="1" applyAlignment="1">
      <alignment/>
    </xf>
    <xf numFmtId="0" fontId="76" fillId="0" borderId="0" xfId="0" applyFont="1" applyFill="1" applyBorder="1" applyAlignment="1">
      <alignment/>
    </xf>
    <xf numFmtId="0" fontId="80" fillId="0" borderId="0" xfId="0" applyFont="1" applyFill="1" applyBorder="1" applyAlignment="1">
      <alignment horizontal="center" vertical="center"/>
    </xf>
    <xf numFmtId="0" fontId="81" fillId="0" borderId="0" xfId="0" applyFont="1" applyBorder="1" applyAlignment="1">
      <alignment horizontal="centerContinuous"/>
    </xf>
    <xf numFmtId="0" fontId="81" fillId="0" borderId="0" xfId="0" applyFont="1" applyBorder="1" applyAlignment="1">
      <alignment/>
    </xf>
    <xf numFmtId="0" fontId="81" fillId="0" borderId="0" xfId="0" applyFont="1" applyAlignment="1">
      <alignment/>
    </xf>
    <xf numFmtId="0" fontId="81" fillId="0" borderId="0" xfId="0" applyFont="1" applyFill="1" applyBorder="1" applyAlignment="1">
      <alignment/>
    </xf>
    <xf numFmtId="0" fontId="81" fillId="0" borderId="0" xfId="0" applyFont="1" applyBorder="1" applyAlignment="1">
      <alignment horizontal="left"/>
    </xf>
    <xf numFmtId="0" fontId="81" fillId="0" borderId="33" xfId="0" applyFont="1" applyBorder="1" applyAlignment="1">
      <alignment/>
    </xf>
    <xf numFmtId="0" fontId="81" fillId="0" borderId="0" xfId="0" applyFont="1" applyBorder="1" applyAlignment="1">
      <alignment/>
    </xf>
    <xf numFmtId="0" fontId="81" fillId="0" borderId="16" xfId="0" applyFont="1" applyBorder="1" applyAlignment="1">
      <alignment/>
    </xf>
    <xf numFmtId="0" fontId="81" fillId="0" borderId="0" xfId="0" applyFont="1" applyFill="1" applyBorder="1" applyAlignment="1">
      <alignment horizontal="center" vertical="center"/>
    </xf>
    <xf numFmtId="0" fontId="13" fillId="32" borderId="14" xfId="0" applyFont="1" applyFill="1" applyBorder="1" applyAlignment="1">
      <alignment horizontal="center"/>
    </xf>
    <xf numFmtId="0" fontId="13" fillId="32" borderId="11" xfId="0" applyFont="1" applyFill="1" applyBorder="1" applyAlignment="1">
      <alignment horizontal="center"/>
    </xf>
    <xf numFmtId="0" fontId="13" fillId="32" borderId="12" xfId="0" applyFont="1" applyFill="1" applyBorder="1" applyAlignment="1">
      <alignment horizontal="center"/>
    </xf>
    <xf numFmtId="3" fontId="5" fillId="32" borderId="14" xfId="0" applyNumberFormat="1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5" fillId="32" borderId="14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8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25" fillId="32" borderId="36" xfId="0" applyFont="1" applyFill="1" applyBorder="1" applyAlignment="1">
      <alignment horizontal="center"/>
    </xf>
    <xf numFmtId="0" fontId="25" fillId="32" borderId="50" xfId="0" applyFont="1" applyFill="1" applyBorder="1" applyAlignment="1">
      <alignment horizontal="center"/>
    </xf>
    <xf numFmtId="0" fontId="25" fillId="32" borderId="51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72" fillId="0" borderId="0" xfId="0" applyFont="1" applyBorder="1" applyAlignment="1">
      <alignment horizontal="lef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F92"/>
  <sheetViews>
    <sheetView showGridLines="0" tabSelected="1" zoomScale="80" zoomScaleNormal="80" zoomScalePageLayoutView="0" workbookViewId="0" topLeftCell="A1">
      <selection activeCell="B73" sqref="B73"/>
    </sheetView>
  </sheetViews>
  <sheetFormatPr defaultColWidth="9.00390625" defaultRowHeight="12.75"/>
  <cols>
    <col min="1" max="1" width="6.75390625" style="144" customWidth="1"/>
    <col min="2" max="2" width="36.625" style="13" customWidth="1"/>
    <col min="3" max="3" width="6.75390625" style="110" customWidth="1"/>
    <col min="4" max="4" width="5.375" style="112" customWidth="1"/>
    <col min="5" max="5" width="5.25390625" style="112" customWidth="1"/>
    <col min="6" max="6" width="4.625" style="112" customWidth="1"/>
    <col min="7" max="7" width="4.25390625" style="112" customWidth="1"/>
    <col min="8" max="8" width="5.125" style="112" customWidth="1"/>
    <col min="9" max="9" width="3.875" style="7" customWidth="1"/>
    <col min="10" max="10" width="3.75390625" style="7" customWidth="1"/>
    <col min="11" max="13" width="3.25390625" style="7" customWidth="1"/>
    <col min="14" max="15" width="4.125" style="7" customWidth="1"/>
    <col min="16" max="16" width="3.875" style="7" customWidth="1"/>
    <col min="17" max="17" width="3.75390625" style="7" customWidth="1"/>
    <col min="18" max="19" width="3.25390625" style="7" customWidth="1"/>
    <col min="20" max="20" width="4.875" style="7" customWidth="1"/>
    <col min="21" max="22" width="4.125" style="7" customWidth="1"/>
    <col min="23" max="23" width="3.875" style="7" customWidth="1"/>
    <col min="24" max="24" width="4.00390625" style="7" customWidth="1"/>
    <col min="25" max="27" width="3.25390625" style="7" customWidth="1"/>
    <col min="28" max="29" width="4.125" style="7" customWidth="1"/>
    <col min="30" max="31" width="3.75390625" style="7" customWidth="1"/>
    <col min="32" max="34" width="3.25390625" style="7" customWidth="1"/>
    <col min="35" max="36" width="4.125" style="7" customWidth="1"/>
    <col min="37" max="38" width="3.75390625" style="7" customWidth="1"/>
    <col min="39" max="41" width="3.25390625" style="7" customWidth="1"/>
    <col min="42" max="43" width="4.125" style="7" customWidth="1"/>
    <col min="44" max="45" width="3.75390625" style="7" customWidth="1"/>
    <col min="46" max="48" width="3.25390625" style="7" customWidth="1"/>
    <col min="49" max="50" width="4.125" style="7" customWidth="1"/>
    <col min="51" max="52" width="2.25390625" style="7" customWidth="1"/>
    <col min="53" max="16384" width="9.125" style="7" customWidth="1"/>
  </cols>
  <sheetData>
    <row r="1" spans="1:52" ht="30" customHeight="1" thickBot="1">
      <c r="A1" s="1" t="s">
        <v>0</v>
      </c>
      <c r="B1" s="2"/>
      <c r="C1" s="3"/>
      <c r="D1" s="4"/>
      <c r="E1" s="4"/>
      <c r="F1" s="4"/>
      <c r="G1" s="4"/>
      <c r="H1" s="4"/>
      <c r="I1" s="5"/>
      <c r="J1" s="199" t="s">
        <v>153</v>
      </c>
      <c r="K1" s="6"/>
      <c r="L1" s="6"/>
      <c r="M1" s="6"/>
      <c r="N1" s="6"/>
      <c r="O1" s="6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273" t="s">
        <v>129</v>
      </c>
      <c r="AS1" s="274"/>
      <c r="AT1" s="274"/>
      <c r="AU1" s="274"/>
      <c r="AV1" s="274"/>
      <c r="AW1" s="274"/>
      <c r="AX1" s="275"/>
      <c r="AY1" s="5"/>
      <c r="AZ1" s="5"/>
    </row>
    <row r="2" spans="1:58" ht="14.25" customHeight="1">
      <c r="A2" s="1" t="s">
        <v>1</v>
      </c>
      <c r="B2" s="6"/>
      <c r="C2" s="3"/>
      <c r="D2" s="8"/>
      <c r="E2" s="8"/>
      <c r="F2" s="4"/>
      <c r="G2" s="4"/>
      <c r="H2" s="4"/>
      <c r="I2" s="5"/>
      <c r="J2" s="5"/>
      <c r="K2" s="9" t="s">
        <v>2</v>
      </c>
      <c r="M2" s="10" t="s">
        <v>3</v>
      </c>
      <c r="N2" s="5"/>
      <c r="O2" s="5"/>
      <c r="Q2" s="5"/>
      <c r="S2" s="11"/>
      <c r="T2" s="5"/>
      <c r="U2" s="5"/>
      <c r="V2" s="5"/>
      <c r="W2" s="5"/>
      <c r="X2" s="5"/>
      <c r="Y2" s="5"/>
      <c r="Z2" s="5"/>
      <c r="AA2" s="5"/>
      <c r="AB2" s="5"/>
      <c r="AC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</row>
    <row r="3" spans="1:52" ht="12.75">
      <c r="A3" s="12"/>
      <c r="C3" s="8"/>
      <c r="D3" s="8"/>
      <c r="E3" s="8"/>
      <c r="F3" s="4"/>
      <c r="G3" s="4"/>
      <c r="H3" s="4"/>
      <c r="I3" s="5"/>
      <c r="J3" s="5"/>
      <c r="K3" s="9" t="s">
        <v>4</v>
      </c>
      <c r="M3" s="11"/>
      <c r="N3" s="5"/>
      <c r="O3" s="5"/>
      <c r="P3" s="5"/>
      <c r="Q3" s="6"/>
      <c r="S3" s="11"/>
      <c r="T3" s="5"/>
      <c r="U3" s="5"/>
      <c r="W3" s="6"/>
      <c r="X3" s="5"/>
      <c r="Y3" s="6"/>
      <c r="Z3" s="6"/>
      <c r="AA3" s="6"/>
      <c r="AB3" s="6"/>
      <c r="AC3" s="6"/>
      <c r="AP3" s="11"/>
      <c r="AQ3" s="5"/>
      <c r="AR3" s="14"/>
      <c r="AS3" s="5"/>
      <c r="AT3" s="5"/>
      <c r="AU3" s="5"/>
      <c r="AV3" s="5"/>
      <c r="AW3" s="5"/>
      <c r="AX3" s="5"/>
      <c r="AY3" s="5"/>
      <c r="AZ3" s="5"/>
    </row>
    <row r="4" spans="1:52" ht="12" customHeight="1">
      <c r="A4" s="1" t="s">
        <v>152</v>
      </c>
      <c r="B4" s="173"/>
      <c r="C4" s="15"/>
      <c r="D4" s="15"/>
      <c r="E4" s="15"/>
      <c r="F4" s="16"/>
      <c r="G4" s="16"/>
      <c r="H4" s="16"/>
      <c r="I4" s="17"/>
      <c r="J4" s="17"/>
      <c r="K4" s="18" t="s">
        <v>5</v>
      </c>
      <c r="M4" s="19" t="s">
        <v>131</v>
      </c>
      <c r="N4" s="17"/>
      <c r="O4" s="17"/>
      <c r="P4" s="17"/>
      <c r="Q4" s="20"/>
      <c r="R4" s="21"/>
      <c r="S4" s="19"/>
      <c r="T4" s="20"/>
      <c r="U4" s="174" t="s">
        <v>89</v>
      </c>
      <c r="V4" s="175"/>
      <c r="W4" s="174"/>
      <c r="X4" s="174"/>
      <c r="Y4" s="176"/>
      <c r="Z4" s="176"/>
      <c r="AA4" s="176"/>
      <c r="AB4" s="177"/>
      <c r="AC4" s="177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2"/>
      <c r="AR4" s="24"/>
      <c r="AS4" s="24"/>
      <c r="AT4" s="25"/>
      <c r="AU4" s="25"/>
      <c r="AV4" s="24"/>
      <c r="AW4" s="24"/>
      <c r="AX4" s="24"/>
      <c r="AY4" s="5"/>
      <c r="AZ4" s="5"/>
    </row>
    <row r="5" spans="1:52" ht="8.25" customHeight="1">
      <c r="A5" s="26"/>
      <c r="B5" s="2"/>
      <c r="C5" s="3"/>
      <c r="D5" s="4"/>
      <c r="E5" s="4"/>
      <c r="F5" s="4"/>
      <c r="G5" s="4"/>
      <c r="H5" s="4"/>
      <c r="I5" s="5"/>
      <c r="J5" s="5"/>
      <c r="K5" s="5"/>
      <c r="L5" s="27"/>
      <c r="M5" s="5"/>
      <c r="N5" s="5"/>
      <c r="O5" s="28"/>
      <c r="P5" s="5"/>
      <c r="Q5" s="5"/>
      <c r="R5" s="5"/>
      <c r="S5" s="5"/>
      <c r="T5" s="5"/>
      <c r="U5" s="5"/>
      <c r="V5" s="5"/>
      <c r="W5" s="5"/>
      <c r="X5" s="5"/>
      <c r="Y5" s="6"/>
      <c r="Z5" s="6"/>
      <c r="AA5" s="6"/>
      <c r="AB5" s="6"/>
      <c r="AC5" s="6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</row>
    <row r="6" spans="1:53" s="34" customFormat="1" ht="12.75" customHeight="1">
      <c r="A6" s="29"/>
      <c r="B6" s="30"/>
      <c r="C6" s="257" t="s">
        <v>6</v>
      </c>
      <c r="D6" s="258"/>
      <c r="E6" s="258"/>
      <c r="F6" s="258"/>
      <c r="G6" s="258"/>
      <c r="H6" s="259"/>
      <c r="I6" s="31"/>
      <c r="J6" s="31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 t="s">
        <v>7</v>
      </c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3"/>
      <c r="AY6" s="5"/>
      <c r="AZ6" s="5"/>
      <c r="BA6" s="7"/>
    </row>
    <row r="7" spans="1:53" s="44" customFormat="1" ht="9" customHeight="1">
      <c r="A7" s="263" t="s">
        <v>8</v>
      </c>
      <c r="B7" s="269" t="s">
        <v>9</v>
      </c>
      <c r="C7" s="35"/>
      <c r="D7" s="36"/>
      <c r="E7" s="37" t="s">
        <v>10</v>
      </c>
      <c r="F7" s="37"/>
      <c r="G7" s="37"/>
      <c r="H7" s="38"/>
      <c r="I7" s="39"/>
      <c r="J7" s="39"/>
      <c r="K7" s="39" t="s">
        <v>11</v>
      </c>
      <c r="L7" s="39"/>
      <c r="M7" s="39"/>
      <c r="N7" s="39"/>
      <c r="O7" s="40"/>
      <c r="P7" s="41"/>
      <c r="Q7" s="41"/>
      <c r="R7" s="41" t="s">
        <v>12</v>
      </c>
      <c r="S7" s="41"/>
      <c r="T7" s="41"/>
      <c r="U7" s="41"/>
      <c r="V7" s="42"/>
      <c r="W7" s="39"/>
      <c r="X7" s="39"/>
      <c r="Y7" s="39" t="s">
        <v>13</v>
      </c>
      <c r="Z7" s="39"/>
      <c r="AA7" s="39"/>
      <c r="AB7" s="39"/>
      <c r="AC7" s="40"/>
      <c r="AD7" s="41"/>
      <c r="AE7" s="41"/>
      <c r="AF7" s="41" t="s">
        <v>14</v>
      </c>
      <c r="AG7" s="41"/>
      <c r="AH7" s="41"/>
      <c r="AI7" s="41"/>
      <c r="AJ7" s="42"/>
      <c r="AK7" s="39"/>
      <c r="AL7" s="39"/>
      <c r="AM7" s="39" t="s">
        <v>15</v>
      </c>
      <c r="AN7" s="39"/>
      <c r="AO7" s="39"/>
      <c r="AP7" s="39"/>
      <c r="AQ7" s="40"/>
      <c r="AR7" s="41"/>
      <c r="AS7" s="41"/>
      <c r="AT7" s="41" t="s">
        <v>16</v>
      </c>
      <c r="AU7" s="41"/>
      <c r="AV7" s="41"/>
      <c r="AW7" s="41"/>
      <c r="AX7" s="43"/>
      <c r="AY7" s="5"/>
      <c r="AZ7" s="5"/>
      <c r="BA7" s="7"/>
    </row>
    <row r="8" spans="1:53" s="58" customFormat="1" ht="43.5" customHeight="1" thickBot="1">
      <c r="A8" s="264"/>
      <c r="B8" s="270"/>
      <c r="C8" s="45"/>
      <c r="D8" s="46" t="s">
        <v>17</v>
      </c>
      <c r="E8" s="47" t="s">
        <v>18</v>
      </c>
      <c r="F8" s="47" t="s">
        <v>19</v>
      </c>
      <c r="G8" s="48" t="s">
        <v>20</v>
      </c>
      <c r="H8" s="49" t="s">
        <v>21</v>
      </c>
      <c r="I8" s="50" t="str">
        <f>$D8</f>
        <v>W</v>
      </c>
      <c r="J8" s="51" t="str">
        <f>$E8</f>
        <v>Ć</v>
      </c>
      <c r="K8" s="51" t="str">
        <f>$F8</f>
        <v>S</v>
      </c>
      <c r="L8" s="52" t="str">
        <f>$G8</f>
        <v>Zaj. Pr.</v>
      </c>
      <c r="M8" s="52" t="str">
        <f>$H8</f>
        <v>Kon</v>
      </c>
      <c r="N8" s="53" t="s">
        <v>22</v>
      </c>
      <c r="O8" s="54" t="s">
        <v>23</v>
      </c>
      <c r="P8" s="50" t="str">
        <f>$D8</f>
        <v>W</v>
      </c>
      <c r="Q8" s="51" t="str">
        <f>$E8</f>
        <v>Ć</v>
      </c>
      <c r="R8" s="51" t="str">
        <f>$F8</f>
        <v>S</v>
      </c>
      <c r="S8" s="52" t="str">
        <f>$G8</f>
        <v>Zaj. Pr.</v>
      </c>
      <c r="T8" s="52" t="str">
        <f>$H8</f>
        <v>Kon</v>
      </c>
      <c r="U8" s="53" t="s">
        <v>22</v>
      </c>
      <c r="V8" s="55" t="s">
        <v>23</v>
      </c>
      <c r="W8" s="50" t="str">
        <f>$D8</f>
        <v>W</v>
      </c>
      <c r="X8" s="51" t="str">
        <f>$E8</f>
        <v>Ć</v>
      </c>
      <c r="Y8" s="186" t="s">
        <v>134</v>
      </c>
      <c r="Z8" s="52" t="str">
        <f>$G8</f>
        <v>Zaj. Pr.</v>
      </c>
      <c r="AA8" s="52" t="str">
        <f>$H8</f>
        <v>Kon</v>
      </c>
      <c r="AB8" s="53" t="s">
        <v>22</v>
      </c>
      <c r="AC8" s="55" t="s">
        <v>23</v>
      </c>
      <c r="AD8" s="50" t="str">
        <f>$D8</f>
        <v>W</v>
      </c>
      <c r="AE8" s="51" t="str">
        <f>$E8</f>
        <v>Ć</v>
      </c>
      <c r="AF8" s="186" t="s">
        <v>135</v>
      </c>
      <c r="AG8" s="52" t="str">
        <f>$G8</f>
        <v>Zaj. Pr.</v>
      </c>
      <c r="AH8" s="52" t="str">
        <f>$H8</f>
        <v>Kon</v>
      </c>
      <c r="AI8" s="53" t="s">
        <v>22</v>
      </c>
      <c r="AJ8" s="55" t="s">
        <v>23</v>
      </c>
      <c r="AK8" s="50" t="str">
        <f>$D8</f>
        <v>W</v>
      </c>
      <c r="AL8" s="51" t="str">
        <f>$E8</f>
        <v>Ć</v>
      </c>
      <c r="AM8" s="186" t="s">
        <v>74</v>
      </c>
      <c r="AN8" s="52" t="str">
        <f>$G8</f>
        <v>Zaj. Pr.</v>
      </c>
      <c r="AO8" s="52" t="str">
        <f>$H8</f>
        <v>Kon</v>
      </c>
      <c r="AP8" s="53" t="s">
        <v>22</v>
      </c>
      <c r="AQ8" s="55" t="s">
        <v>23</v>
      </c>
      <c r="AR8" s="50" t="str">
        <f>$D8</f>
        <v>W</v>
      </c>
      <c r="AS8" s="51" t="str">
        <f>$E8</f>
        <v>Ć</v>
      </c>
      <c r="AT8" s="186" t="s">
        <v>74</v>
      </c>
      <c r="AU8" s="52" t="str">
        <f>$G8</f>
        <v>Zaj. Pr.</v>
      </c>
      <c r="AV8" s="52" t="str">
        <f>$H8</f>
        <v>Kon</v>
      </c>
      <c r="AW8" s="53" t="s">
        <v>22</v>
      </c>
      <c r="AX8" s="56" t="s">
        <v>23</v>
      </c>
      <c r="AY8" s="57"/>
      <c r="AZ8" s="57"/>
      <c r="BA8" s="7"/>
    </row>
    <row r="9" spans="1:110" s="209" customFormat="1" ht="25.5" customHeight="1">
      <c r="A9" s="211" t="s">
        <v>24</v>
      </c>
      <c r="B9" s="206" t="s">
        <v>79</v>
      </c>
      <c r="C9" s="205">
        <f aca="true" t="shared" si="0" ref="C9:H9">SUM(C10:C21)</f>
        <v>174</v>
      </c>
      <c r="D9" s="207">
        <f t="shared" si="0"/>
        <v>120</v>
      </c>
      <c r="E9" s="207">
        <f t="shared" si="0"/>
        <v>0</v>
      </c>
      <c r="F9" s="207">
        <f t="shared" si="0"/>
        <v>0</v>
      </c>
      <c r="G9" s="207">
        <f t="shared" si="0"/>
        <v>0</v>
      </c>
      <c r="H9" s="207">
        <f t="shared" si="0"/>
        <v>54</v>
      </c>
      <c r="I9" s="207">
        <f>SUM(I10:I21)</f>
        <v>84</v>
      </c>
      <c r="J9" s="207">
        <f>SUM(J10:J21)</f>
        <v>0</v>
      </c>
      <c r="K9" s="207">
        <f>SUM(K10:K21)</f>
        <v>0</v>
      </c>
      <c r="L9" s="207">
        <f>SUM(L10:L21)</f>
        <v>0</v>
      </c>
      <c r="M9" s="207">
        <f>SUM(M10:M21)</f>
        <v>0</v>
      </c>
      <c r="N9" s="207">
        <f>COUNTIF(N10:N21,"E")</f>
        <v>4</v>
      </c>
      <c r="O9" s="207">
        <f aca="true" t="shared" si="1" ref="O9:T9">SUM(O10:O21)</f>
        <v>12</v>
      </c>
      <c r="P9" s="207">
        <f t="shared" si="1"/>
        <v>18</v>
      </c>
      <c r="Q9" s="207">
        <f t="shared" si="1"/>
        <v>0</v>
      </c>
      <c r="R9" s="207">
        <f t="shared" si="1"/>
        <v>0</v>
      </c>
      <c r="S9" s="207">
        <f t="shared" si="1"/>
        <v>0</v>
      </c>
      <c r="T9" s="207">
        <f t="shared" si="1"/>
        <v>18</v>
      </c>
      <c r="U9" s="207">
        <f>COUNTIF(U10:U21,"E")</f>
        <v>1</v>
      </c>
      <c r="V9" s="207">
        <f aca="true" t="shared" si="2" ref="V9:AA9">SUM(V10:V21)</f>
        <v>6</v>
      </c>
      <c r="W9" s="207">
        <f t="shared" si="2"/>
        <v>18</v>
      </c>
      <c r="X9" s="207">
        <f t="shared" si="2"/>
        <v>0</v>
      </c>
      <c r="Y9" s="207">
        <f t="shared" si="2"/>
        <v>0</v>
      </c>
      <c r="Z9" s="207">
        <f t="shared" si="2"/>
        <v>0</v>
      </c>
      <c r="AA9" s="207">
        <f t="shared" si="2"/>
        <v>0</v>
      </c>
      <c r="AB9" s="207">
        <f>COUNTIF(AB10:AB21,"E")</f>
        <v>1</v>
      </c>
      <c r="AC9" s="207">
        <f aca="true" t="shared" si="3" ref="AC9:AH9">SUM(AC10:AC21)</f>
        <v>7</v>
      </c>
      <c r="AD9" s="207">
        <f t="shared" si="3"/>
        <v>0</v>
      </c>
      <c r="AE9" s="207">
        <f t="shared" si="3"/>
        <v>0</v>
      </c>
      <c r="AF9" s="207">
        <f t="shared" si="3"/>
        <v>0</v>
      </c>
      <c r="AG9" s="207">
        <f t="shared" si="3"/>
        <v>0</v>
      </c>
      <c r="AH9" s="207">
        <f t="shared" si="3"/>
        <v>36</v>
      </c>
      <c r="AI9" s="207">
        <f>COUNTIF(AI10:AI21,"E")</f>
        <v>0</v>
      </c>
      <c r="AJ9" s="207">
        <f aca="true" t="shared" si="4" ref="AJ9:AO9">SUM(AJ10:AJ21)</f>
        <v>6</v>
      </c>
      <c r="AK9" s="207">
        <f t="shared" si="4"/>
        <v>0</v>
      </c>
      <c r="AL9" s="207">
        <f t="shared" si="4"/>
        <v>0</v>
      </c>
      <c r="AM9" s="207">
        <f t="shared" si="4"/>
        <v>0</v>
      </c>
      <c r="AN9" s="207">
        <f t="shared" si="4"/>
        <v>0</v>
      </c>
      <c r="AO9" s="207">
        <f t="shared" si="4"/>
        <v>0</v>
      </c>
      <c r="AP9" s="207">
        <f>COUNTIF(AP10:AP21,"E")</f>
        <v>0</v>
      </c>
      <c r="AQ9" s="207">
        <f aca="true" t="shared" si="5" ref="AQ9:AV9">SUM(AQ10:AQ21)</f>
        <v>0</v>
      </c>
      <c r="AR9" s="207">
        <f t="shared" si="5"/>
        <v>0</v>
      </c>
      <c r="AS9" s="207">
        <f t="shared" si="5"/>
        <v>0</v>
      </c>
      <c r="AT9" s="207">
        <f t="shared" si="5"/>
        <v>0</v>
      </c>
      <c r="AU9" s="207">
        <f t="shared" si="5"/>
        <v>0</v>
      </c>
      <c r="AV9" s="207">
        <f t="shared" si="5"/>
        <v>0</v>
      </c>
      <c r="AW9" s="207">
        <f>COUNTIF(AW10:AW21,"E")</f>
        <v>0</v>
      </c>
      <c r="AX9" s="207">
        <f>SUM(AX10:AX21)</f>
        <v>0</v>
      </c>
      <c r="AY9" s="222"/>
      <c r="AZ9" s="222"/>
      <c r="BA9" s="223"/>
      <c r="BC9" s="210"/>
      <c r="BD9" s="210"/>
      <c r="BE9" s="210"/>
      <c r="DF9" s="210"/>
    </row>
    <row r="10" spans="1:110" s="70" customFormat="1" ht="12.75">
      <c r="A10" s="60" t="s">
        <v>25</v>
      </c>
      <c r="B10" s="185" t="s">
        <v>53</v>
      </c>
      <c r="C10" s="61">
        <f>D10+E10+F10+G10+H10</f>
        <v>18</v>
      </c>
      <c r="D10" s="225">
        <f>SUM(I10+P10+W10+AD10+AK10+AR10)</f>
        <v>18</v>
      </c>
      <c r="E10" s="226">
        <f>SUM(J10+Q10+X10+AE10+AL10+AS10)</f>
        <v>0</v>
      </c>
      <c r="F10" s="226">
        <f>SUM(K10+R10+Y10+AF10+AM10+AT10)</f>
        <v>0</v>
      </c>
      <c r="G10" s="226">
        <f>SUM(L10+S10+Z10+AG10+AN10+AU10)</f>
        <v>0</v>
      </c>
      <c r="H10" s="226">
        <f>SUM(M10+T10+AA10+AH10+AO10+AV10)</f>
        <v>0</v>
      </c>
      <c r="I10" s="62">
        <v>18</v>
      </c>
      <c r="J10" s="63"/>
      <c r="K10" s="63"/>
      <c r="L10" s="63"/>
      <c r="M10" s="63"/>
      <c r="N10" s="64" t="s">
        <v>102</v>
      </c>
      <c r="O10" s="65">
        <v>3</v>
      </c>
      <c r="P10" s="62"/>
      <c r="Q10" s="63"/>
      <c r="R10" s="63"/>
      <c r="S10" s="63"/>
      <c r="T10" s="63"/>
      <c r="U10" s="64"/>
      <c r="V10" s="66"/>
      <c r="W10" s="62"/>
      <c r="X10" s="63"/>
      <c r="Y10" s="63"/>
      <c r="Z10" s="63"/>
      <c r="AA10" s="63"/>
      <c r="AB10" s="64"/>
      <c r="AC10" s="66"/>
      <c r="AD10" s="62"/>
      <c r="AE10" s="63"/>
      <c r="AF10" s="63"/>
      <c r="AG10" s="63"/>
      <c r="AH10" s="63"/>
      <c r="AI10" s="64"/>
      <c r="AJ10" s="66"/>
      <c r="AK10" s="62"/>
      <c r="AL10" s="63"/>
      <c r="AM10" s="63"/>
      <c r="AN10" s="63"/>
      <c r="AO10" s="63"/>
      <c r="AP10" s="64"/>
      <c r="AQ10" s="67"/>
      <c r="AR10" s="62"/>
      <c r="AS10" s="63"/>
      <c r="AT10" s="63"/>
      <c r="AU10" s="63"/>
      <c r="AV10" s="63"/>
      <c r="AW10" s="64"/>
      <c r="AX10" s="68"/>
      <c r="AY10" s="69"/>
      <c r="AZ10" s="69"/>
      <c r="BA10" s="59"/>
      <c r="DF10" s="58"/>
    </row>
    <row r="11" spans="1:110" s="70" customFormat="1" ht="25.5">
      <c r="A11" s="60" t="s">
        <v>26</v>
      </c>
      <c r="B11" s="185" t="s">
        <v>54</v>
      </c>
      <c r="C11" s="61">
        <f aca="true" t="shared" si="6" ref="C11:C20">D11+E11+F11+G11+H11</f>
        <v>18</v>
      </c>
      <c r="D11" s="225">
        <f aca="true" t="shared" si="7" ref="D11:D20">SUM(I11+P11+W11+AD11+AK11+AR11)</f>
        <v>18</v>
      </c>
      <c r="E11" s="226">
        <f aca="true" t="shared" si="8" ref="E11:E20">SUM(J11+Q11+X11+AE11+AL11+AS11)</f>
        <v>0</v>
      </c>
      <c r="F11" s="226">
        <f aca="true" t="shared" si="9" ref="F11:F20">SUM(K11+R11+Y11+AF11+AM11+AT11)</f>
        <v>0</v>
      </c>
      <c r="G11" s="226">
        <f aca="true" t="shared" si="10" ref="G11:G20">SUM(L11+S11+Z11+AG11+AN11+AU11)</f>
        <v>0</v>
      </c>
      <c r="H11" s="226">
        <f aca="true" t="shared" si="11" ref="H11:H20">SUM(M11+T11+AA11+AH11+AO11+AV11)</f>
        <v>0</v>
      </c>
      <c r="I11" s="62">
        <v>18</v>
      </c>
      <c r="J11" s="63"/>
      <c r="K11" s="63"/>
      <c r="L11" s="63"/>
      <c r="M11" s="63"/>
      <c r="N11" s="64" t="s">
        <v>102</v>
      </c>
      <c r="O11" s="67">
        <v>3</v>
      </c>
      <c r="P11" s="62"/>
      <c r="Q11" s="63"/>
      <c r="R11" s="63"/>
      <c r="S11" s="63"/>
      <c r="T11" s="63"/>
      <c r="U11" s="64"/>
      <c r="V11" s="67"/>
      <c r="W11" s="82"/>
      <c r="X11" s="83"/>
      <c r="Y11" s="63"/>
      <c r="Z11" s="63"/>
      <c r="AA11" s="63"/>
      <c r="AB11" s="64"/>
      <c r="AC11" s="67">
        <v>4</v>
      </c>
      <c r="AD11" s="62"/>
      <c r="AE11" s="63"/>
      <c r="AF11" s="63"/>
      <c r="AG11" s="63"/>
      <c r="AH11" s="63"/>
      <c r="AI11" s="64"/>
      <c r="AJ11" s="67"/>
      <c r="AK11" s="62"/>
      <c r="AL11" s="63"/>
      <c r="AM11" s="63"/>
      <c r="AN11" s="63"/>
      <c r="AO11" s="63"/>
      <c r="AP11" s="64"/>
      <c r="AQ11" s="67"/>
      <c r="AR11" s="62"/>
      <c r="AS11" s="63"/>
      <c r="AT11" s="63"/>
      <c r="AU11" s="63"/>
      <c r="AV11" s="63"/>
      <c r="AW11" s="64"/>
      <c r="AX11" s="68"/>
      <c r="AY11" s="69"/>
      <c r="AZ11" s="69"/>
      <c r="BA11" s="59"/>
      <c r="BD11" s="59"/>
      <c r="DF11" s="58"/>
    </row>
    <row r="12" spans="1:110" s="221" customFormat="1" ht="12.75">
      <c r="A12" s="213" t="s">
        <v>27</v>
      </c>
      <c r="B12" s="214" t="s">
        <v>62</v>
      </c>
      <c r="C12" s="205">
        <f t="shared" si="6"/>
        <v>0</v>
      </c>
      <c r="D12" s="227">
        <f t="shared" si="7"/>
        <v>0</v>
      </c>
      <c r="E12" s="228">
        <f t="shared" si="8"/>
        <v>0</v>
      </c>
      <c r="F12" s="228">
        <f t="shared" si="9"/>
        <v>0</v>
      </c>
      <c r="G12" s="228">
        <f t="shared" si="10"/>
        <v>0</v>
      </c>
      <c r="H12" s="228">
        <f t="shared" si="11"/>
        <v>0</v>
      </c>
      <c r="I12" s="215"/>
      <c r="J12" s="216"/>
      <c r="K12" s="216"/>
      <c r="L12" s="216"/>
      <c r="M12" s="216"/>
      <c r="N12" s="217"/>
      <c r="O12" s="218"/>
      <c r="P12" s="215"/>
      <c r="Q12" s="216"/>
      <c r="R12" s="216"/>
      <c r="S12" s="216"/>
      <c r="T12" s="216"/>
      <c r="U12" s="217"/>
      <c r="V12" s="219"/>
      <c r="W12" s="215"/>
      <c r="X12" s="216"/>
      <c r="Y12" s="216"/>
      <c r="Z12" s="216"/>
      <c r="AA12" s="216"/>
      <c r="AB12" s="217"/>
      <c r="AC12" s="219"/>
      <c r="AD12" s="215"/>
      <c r="AE12" s="216"/>
      <c r="AF12" s="216"/>
      <c r="AG12" s="216"/>
      <c r="AH12" s="216"/>
      <c r="AI12" s="217"/>
      <c r="AJ12" s="219"/>
      <c r="AK12" s="215"/>
      <c r="AL12" s="216"/>
      <c r="AM12" s="216"/>
      <c r="AN12" s="216"/>
      <c r="AO12" s="216"/>
      <c r="AP12" s="217"/>
      <c r="AQ12" s="219"/>
      <c r="AR12" s="215"/>
      <c r="AS12" s="216"/>
      <c r="AT12" s="216"/>
      <c r="AU12" s="216"/>
      <c r="AV12" s="216"/>
      <c r="AW12" s="217"/>
      <c r="AX12" s="220"/>
      <c r="AY12" s="208"/>
      <c r="AZ12" s="208"/>
      <c r="BA12" s="209"/>
      <c r="BD12" s="209"/>
      <c r="DF12" s="210"/>
    </row>
    <row r="13" spans="1:110" s="190" customFormat="1" ht="12.75">
      <c r="A13" s="200" t="s">
        <v>96</v>
      </c>
      <c r="B13" s="185" t="s">
        <v>80</v>
      </c>
      <c r="C13" s="61">
        <f t="shared" si="6"/>
        <v>30</v>
      </c>
      <c r="D13" s="225">
        <v>30</v>
      </c>
      <c r="E13" s="226">
        <f t="shared" si="8"/>
        <v>0</v>
      </c>
      <c r="F13" s="226">
        <f t="shared" si="9"/>
        <v>0</v>
      </c>
      <c r="G13" s="226">
        <f t="shared" si="10"/>
        <v>0</v>
      </c>
      <c r="H13" s="226">
        <f t="shared" si="11"/>
        <v>0</v>
      </c>
      <c r="I13" s="62">
        <v>30</v>
      </c>
      <c r="J13" s="63"/>
      <c r="K13" s="63"/>
      <c r="L13" s="63"/>
      <c r="M13" s="63"/>
      <c r="N13" s="64" t="s">
        <v>102</v>
      </c>
      <c r="O13" s="66">
        <v>3</v>
      </c>
      <c r="P13" s="62"/>
      <c r="Q13" s="63"/>
      <c r="R13" s="63"/>
      <c r="S13" s="63"/>
      <c r="T13" s="63"/>
      <c r="U13" s="64"/>
      <c r="V13" s="67"/>
      <c r="W13" s="62"/>
      <c r="X13" s="63"/>
      <c r="Y13" s="63"/>
      <c r="Z13" s="63"/>
      <c r="AA13" s="63"/>
      <c r="AB13" s="64"/>
      <c r="AC13" s="67"/>
      <c r="AD13" s="62"/>
      <c r="AE13" s="63"/>
      <c r="AF13" s="63"/>
      <c r="AG13" s="63"/>
      <c r="AH13" s="63"/>
      <c r="AI13" s="64"/>
      <c r="AJ13" s="67"/>
      <c r="AK13" s="62"/>
      <c r="AL13" s="63"/>
      <c r="AM13" s="63"/>
      <c r="AN13" s="63"/>
      <c r="AO13" s="63"/>
      <c r="AP13" s="64"/>
      <c r="AQ13" s="67"/>
      <c r="AR13" s="62"/>
      <c r="AS13" s="63"/>
      <c r="AT13" s="63"/>
      <c r="AU13" s="63"/>
      <c r="AV13" s="63"/>
      <c r="AW13" s="64"/>
      <c r="AX13" s="68"/>
      <c r="AY13" s="189"/>
      <c r="AZ13" s="189"/>
      <c r="DF13" s="191"/>
    </row>
    <row r="14" spans="1:110" s="70" customFormat="1" ht="12.75">
      <c r="A14" s="60" t="s">
        <v>97</v>
      </c>
      <c r="B14" s="185" t="s">
        <v>55</v>
      </c>
      <c r="C14" s="61">
        <f t="shared" si="6"/>
        <v>18</v>
      </c>
      <c r="D14" s="225">
        <f t="shared" si="7"/>
        <v>18</v>
      </c>
      <c r="E14" s="226">
        <f t="shared" si="8"/>
        <v>0</v>
      </c>
      <c r="F14" s="226">
        <f t="shared" si="9"/>
        <v>0</v>
      </c>
      <c r="G14" s="226">
        <f t="shared" si="10"/>
        <v>0</v>
      </c>
      <c r="H14" s="226">
        <f t="shared" si="11"/>
        <v>0</v>
      </c>
      <c r="I14" s="62"/>
      <c r="J14" s="63"/>
      <c r="K14" s="63"/>
      <c r="L14" s="63"/>
      <c r="M14" s="63"/>
      <c r="N14" s="64"/>
      <c r="O14" s="66"/>
      <c r="P14" s="62">
        <v>18</v>
      </c>
      <c r="Q14" s="63"/>
      <c r="R14" s="63"/>
      <c r="S14" s="63"/>
      <c r="T14" s="63"/>
      <c r="U14" s="64" t="s">
        <v>102</v>
      </c>
      <c r="V14" s="67">
        <v>3</v>
      </c>
      <c r="W14" s="62"/>
      <c r="X14" s="63"/>
      <c r="Y14" s="63"/>
      <c r="Z14" s="63"/>
      <c r="AA14" s="63"/>
      <c r="AB14" s="64"/>
      <c r="AC14" s="67"/>
      <c r="AD14" s="62"/>
      <c r="AE14" s="63"/>
      <c r="AF14" s="63"/>
      <c r="AG14" s="63"/>
      <c r="AH14" s="63"/>
      <c r="AI14" s="64"/>
      <c r="AJ14" s="67"/>
      <c r="AK14" s="62"/>
      <c r="AL14" s="63"/>
      <c r="AM14" s="63"/>
      <c r="AN14" s="63"/>
      <c r="AO14" s="63"/>
      <c r="AP14" s="64"/>
      <c r="AQ14" s="67"/>
      <c r="AR14" s="62"/>
      <c r="AS14" s="63"/>
      <c r="AT14" s="63"/>
      <c r="AU14" s="63"/>
      <c r="AV14" s="63"/>
      <c r="AW14" s="64"/>
      <c r="AX14" s="68"/>
      <c r="AY14" s="69"/>
      <c r="AZ14" s="69"/>
      <c r="BA14" s="59"/>
      <c r="BD14" s="59"/>
      <c r="DF14" s="58"/>
    </row>
    <row r="15" spans="1:110" s="70" customFormat="1" ht="12.75">
      <c r="A15" s="60" t="s">
        <v>98</v>
      </c>
      <c r="B15" s="185" t="s">
        <v>56</v>
      </c>
      <c r="C15" s="61">
        <f t="shared" si="6"/>
        <v>18</v>
      </c>
      <c r="D15" s="225">
        <f t="shared" si="7"/>
        <v>18</v>
      </c>
      <c r="E15" s="226">
        <f t="shared" si="8"/>
        <v>0</v>
      </c>
      <c r="F15" s="226">
        <f t="shared" si="9"/>
        <v>0</v>
      </c>
      <c r="G15" s="226">
        <f t="shared" si="10"/>
        <v>0</v>
      </c>
      <c r="H15" s="226">
        <f t="shared" si="11"/>
        <v>0</v>
      </c>
      <c r="I15" s="62"/>
      <c r="J15" s="63"/>
      <c r="K15" s="63"/>
      <c r="L15" s="63"/>
      <c r="M15" s="63"/>
      <c r="N15" s="64"/>
      <c r="O15" s="66"/>
      <c r="P15" s="62"/>
      <c r="Q15" s="63"/>
      <c r="R15" s="63"/>
      <c r="S15" s="63"/>
      <c r="T15" s="63"/>
      <c r="U15" s="64"/>
      <c r="V15" s="67"/>
      <c r="W15" s="62">
        <v>18</v>
      </c>
      <c r="X15" s="63"/>
      <c r="Y15" s="63"/>
      <c r="Z15" s="63"/>
      <c r="AA15" s="63"/>
      <c r="AB15" s="64" t="s">
        <v>102</v>
      </c>
      <c r="AC15" s="67">
        <v>3</v>
      </c>
      <c r="AD15" s="62"/>
      <c r="AE15" s="63"/>
      <c r="AF15" s="63"/>
      <c r="AG15" s="63"/>
      <c r="AH15" s="63"/>
      <c r="AI15" s="64"/>
      <c r="AJ15" s="67"/>
      <c r="AK15" s="62"/>
      <c r="AL15" s="63"/>
      <c r="AM15" s="63"/>
      <c r="AN15" s="63"/>
      <c r="AO15" s="63"/>
      <c r="AP15" s="64"/>
      <c r="AQ15" s="67"/>
      <c r="AR15" s="62"/>
      <c r="AS15" s="63"/>
      <c r="AT15" s="63"/>
      <c r="AU15" s="63"/>
      <c r="AV15" s="63"/>
      <c r="AW15" s="64"/>
      <c r="AX15" s="68"/>
      <c r="AY15" s="69"/>
      <c r="AZ15" s="69"/>
      <c r="BA15" s="59"/>
      <c r="BD15" s="59"/>
      <c r="DF15" s="58"/>
    </row>
    <row r="16" spans="1:110" s="70" customFormat="1" ht="12.75">
      <c r="A16" s="60" t="s">
        <v>99</v>
      </c>
      <c r="B16" s="185" t="s">
        <v>88</v>
      </c>
      <c r="C16" s="61">
        <f t="shared" si="6"/>
        <v>18</v>
      </c>
      <c r="D16" s="225">
        <f t="shared" si="7"/>
        <v>0</v>
      </c>
      <c r="E16" s="226">
        <f t="shared" si="8"/>
        <v>0</v>
      </c>
      <c r="F16" s="226">
        <f t="shared" si="9"/>
        <v>0</v>
      </c>
      <c r="G16" s="226">
        <f t="shared" si="10"/>
        <v>0</v>
      </c>
      <c r="H16" s="226">
        <f t="shared" si="11"/>
        <v>18</v>
      </c>
      <c r="I16" s="62"/>
      <c r="J16" s="63"/>
      <c r="K16" s="63"/>
      <c r="L16" s="63"/>
      <c r="M16" s="63"/>
      <c r="N16" s="64"/>
      <c r="O16" s="66"/>
      <c r="P16" s="62"/>
      <c r="Q16" s="63"/>
      <c r="R16" s="63"/>
      <c r="S16" s="63"/>
      <c r="T16" s="63"/>
      <c r="U16" s="64"/>
      <c r="V16" s="67"/>
      <c r="W16" s="62"/>
      <c r="X16" s="63"/>
      <c r="Y16" s="63"/>
      <c r="Z16" s="63"/>
      <c r="AA16" s="63"/>
      <c r="AB16" s="64"/>
      <c r="AC16" s="67"/>
      <c r="AD16" s="62"/>
      <c r="AE16" s="63"/>
      <c r="AF16" s="63"/>
      <c r="AG16" s="63"/>
      <c r="AH16" s="63">
        <v>18</v>
      </c>
      <c r="AI16" s="64" t="s">
        <v>128</v>
      </c>
      <c r="AJ16" s="67">
        <v>3</v>
      </c>
      <c r="AK16" s="62"/>
      <c r="AL16" s="63"/>
      <c r="AM16" s="63"/>
      <c r="AN16" s="63"/>
      <c r="AO16" s="63"/>
      <c r="AP16" s="64"/>
      <c r="AQ16" s="67"/>
      <c r="AR16" s="62"/>
      <c r="AS16" s="63"/>
      <c r="AT16" s="63"/>
      <c r="AU16" s="63"/>
      <c r="AV16" s="63"/>
      <c r="AW16" s="64"/>
      <c r="AX16" s="68"/>
      <c r="AY16" s="69"/>
      <c r="AZ16" s="69"/>
      <c r="BA16" s="59"/>
      <c r="BD16" s="59"/>
      <c r="DF16" s="58"/>
    </row>
    <row r="17" spans="1:110" s="190" customFormat="1" ht="12.75">
      <c r="A17" s="200" t="s">
        <v>100</v>
      </c>
      <c r="B17" s="185" t="s">
        <v>84</v>
      </c>
      <c r="C17" s="61">
        <f t="shared" si="6"/>
        <v>18</v>
      </c>
      <c r="D17" s="225">
        <f t="shared" si="7"/>
        <v>0</v>
      </c>
      <c r="E17" s="226">
        <f t="shared" si="8"/>
        <v>0</v>
      </c>
      <c r="F17" s="226">
        <f t="shared" si="9"/>
        <v>0</v>
      </c>
      <c r="G17" s="226">
        <f t="shared" si="10"/>
        <v>0</v>
      </c>
      <c r="H17" s="226">
        <f t="shared" si="11"/>
        <v>18</v>
      </c>
      <c r="I17" s="62"/>
      <c r="J17" s="63"/>
      <c r="K17" s="63"/>
      <c r="L17" s="63"/>
      <c r="M17" s="63"/>
      <c r="N17" s="64"/>
      <c r="O17" s="66"/>
      <c r="P17" s="62"/>
      <c r="Q17" s="63"/>
      <c r="R17" s="63"/>
      <c r="S17" s="63"/>
      <c r="T17" s="63"/>
      <c r="U17" s="64"/>
      <c r="V17" s="67"/>
      <c r="W17" s="62"/>
      <c r="X17" s="63"/>
      <c r="Y17" s="63"/>
      <c r="Z17" s="63"/>
      <c r="AA17" s="63"/>
      <c r="AB17" s="64"/>
      <c r="AC17" s="67"/>
      <c r="AD17" s="62"/>
      <c r="AE17" s="63"/>
      <c r="AF17" s="63"/>
      <c r="AG17" s="63"/>
      <c r="AH17" s="63">
        <v>18</v>
      </c>
      <c r="AI17" s="64" t="s">
        <v>128</v>
      </c>
      <c r="AJ17" s="67">
        <v>3</v>
      </c>
      <c r="AK17" s="62"/>
      <c r="AL17" s="63"/>
      <c r="AM17" s="63"/>
      <c r="AN17" s="63"/>
      <c r="AO17" s="63"/>
      <c r="AP17" s="64"/>
      <c r="AQ17" s="67"/>
      <c r="AR17" s="62"/>
      <c r="AS17" s="63"/>
      <c r="AT17" s="63"/>
      <c r="AU17" s="63"/>
      <c r="AV17" s="63"/>
      <c r="AW17" s="64"/>
      <c r="AX17" s="68"/>
      <c r="AY17" s="189"/>
      <c r="AZ17" s="189"/>
      <c r="DF17" s="191"/>
    </row>
    <row r="18" spans="1:110" s="221" customFormat="1" ht="12.75">
      <c r="A18" s="213" t="s">
        <v>28</v>
      </c>
      <c r="B18" s="224" t="s">
        <v>63</v>
      </c>
      <c r="C18" s="205">
        <f t="shared" si="6"/>
        <v>0</v>
      </c>
      <c r="D18" s="227">
        <f t="shared" si="7"/>
        <v>0</v>
      </c>
      <c r="E18" s="228">
        <f t="shared" si="8"/>
        <v>0</v>
      </c>
      <c r="F18" s="228">
        <f t="shared" si="9"/>
        <v>0</v>
      </c>
      <c r="G18" s="228">
        <f t="shared" si="10"/>
        <v>0</v>
      </c>
      <c r="H18" s="228">
        <f t="shared" si="11"/>
        <v>0</v>
      </c>
      <c r="I18" s="215"/>
      <c r="J18" s="216"/>
      <c r="K18" s="216"/>
      <c r="L18" s="216"/>
      <c r="M18" s="216"/>
      <c r="N18" s="217"/>
      <c r="O18" s="218"/>
      <c r="P18" s="215"/>
      <c r="Q18" s="216"/>
      <c r="R18" s="216"/>
      <c r="S18" s="216"/>
      <c r="T18" s="216"/>
      <c r="U18" s="217"/>
      <c r="V18" s="219"/>
      <c r="W18" s="215"/>
      <c r="X18" s="216"/>
      <c r="Y18" s="216"/>
      <c r="Z18" s="216"/>
      <c r="AA18" s="216"/>
      <c r="AB18" s="217"/>
      <c r="AC18" s="219"/>
      <c r="AD18" s="215"/>
      <c r="AE18" s="216"/>
      <c r="AF18" s="216"/>
      <c r="AG18" s="216"/>
      <c r="AH18" s="216"/>
      <c r="AI18" s="217"/>
      <c r="AJ18" s="219"/>
      <c r="AK18" s="215"/>
      <c r="AL18" s="216"/>
      <c r="AM18" s="216"/>
      <c r="AN18" s="216"/>
      <c r="AO18" s="216"/>
      <c r="AP18" s="217"/>
      <c r="AQ18" s="219"/>
      <c r="AR18" s="215"/>
      <c r="AS18" s="216"/>
      <c r="AT18" s="216"/>
      <c r="AU18" s="216"/>
      <c r="AV18" s="216"/>
      <c r="AW18" s="217"/>
      <c r="AX18" s="220"/>
      <c r="AY18" s="208"/>
      <c r="AZ18" s="208"/>
      <c r="BA18" s="209"/>
      <c r="BD18" s="209"/>
      <c r="DF18" s="210"/>
    </row>
    <row r="19" spans="1:110" s="70" customFormat="1" ht="12.75">
      <c r="A19" s="74" t="s">
        <v>29</v>
      </c>
      <c r="B19" s="185" t="s">
        <v>57</v>
      </c>
      <c r="C19" s="61">
        <f t="shared" si="6"/>
        <v>18</v>
      </c>
      <c r="D19" s="225">
        <f t="shared" si="7"/>
        <v>18</v>
      </c>
      <c r="E19" s="226">
        <f t="shared" si="8"/>
        <v>0</v>
      </c>
      <c r="F19" s="226">
        <f t="shared" si="9"/>
        <v>0</v>
      </c>
      <c r="G19" s="226">
        <f t="shared" si="10"/>
        <v>0</v>
      </c>
      <c r="H19" s="226">
        <f t="shared" si="11"/>
        <v>0</v>
      </c>
      <c r="I19" s="62">
        <v>18</v>
      </c>
      <c r="J19" s="63"/>
      <c r="K19" s="63"/>
      <c r="L19" s="63"/>
      <c r="M19" s="63"/>
      <c r="N19" s="64" t="s">
        <v>102</v>
      </c>
      <c r="O19" s="66">
        <v>3</v>
      </c>
      <c r="P19" s="62"/>
      <c r="Q19" s="63"/>
      <c r="R19" s="63"/>
      <c r="S19" s="63"/>
      <c r="T19" s="63"/>
      <c r="U19" s="64"/>
      <c r="V19" s="67"/>
      <c r="W19" s="62"/>
      <c r="X19" s="63"/>
      <c r="Y19" s="63"/>
      <c r="Z19" s="63"/>
      <c r="AA19" s="63"/>
      <c r="AB19" s="64"/>
      <c r="AC19" s="67"/>
      <c r="AD19" s="62"/>
      <c r="AE19" s="63"/>
      <c r="AF19" s="63"/>
      <c r="AG19" s="63"/>
      <c r="AH19" s="63"/>
      <c r="AI19" s="64"/>
      <c r="AJ19" s="67"/>
      <c r="AK19" s="62"/>
      <c r="AL19" s="63"/>
      <c r="AM19" s="63"/>
      <c r="AN19" s="63"/>
      <c r="AO19" s="63"/>
      <c r="AP19" s="64"/>
      <c r="AQ19" s="67"/>
      <c r="AR19" s="62"/>
      <c r="AS19" s="63"/>
      <c r="AT19" s="63"/>
      <c r="AU19" s="63"/>
      <c r="AV19" s="63"/>
      <c r="AW19" s="64"/>
      <c r="AX19" s="68"/>
      <c r="AY19" s="69"/>
      <c r="AZ19" s="69"/>
      <c r="BA19" s="59"/>
      <c r="BD19" s="59"/>
      <c r="DF19" s="58"/>
    </row>
    <row r="20" spans="1:110" s="190" customFormat="1" ht="12.75">
      <c r="A20" s="197" t="s">
        <v>30</v>
      </c>
      <c r="B20" s="185" t="s">
        <v>58</v>
      </c>
      <c r="C20" s="61">
        <f t="shared" si="6"/>
        <v>18</v>
      </c>
      <c r="D20" s="225">
        <f t="shared" si="7"/>
        <v>0</v>
      </c>
      <c r="E20" s="226">
        <f t="shared" si="8"/>
        <v>0</v>
      </c>
      <c r="F20" s="226">
        <f t="shared" si="9"/>
        <v>0</v>
      </c>
      <c r="G20" s="226">
        <f t="shared" si="10"/>
        <v>0</v>
      </c>
      <c r="H20" s="226">
        <f t="shared" si="11"/>
        <v>18</v>
      </c>
      <c r="I20" s="62"/>
      <c r="J20" s="63"/>
      <c r="K20" s="63"/>
      <c r="L20" s="63"/>
      <c r="M20" s="63"/>
      <c r="N20" s="64"/>
      <c r="O20" s="66"/>
      <c r="P20" s="62"/>
      <c r="Q20" s="63"/>
      <c r="R20" s="63"/>
      <c r="S20" s="63"/>
      <c r="T20" s="63">
        <v>18</v>
      </c>
      <c r="U20" s="64" t="s">
        <v>128</v>
      </c>
      <c r="V20" s="67">
        <v>3</v>
      </c>
      <c r="W20" s="62"/>
      <c r="X20" s="63"/>
      <c r="Y20" s="63"/>
      <c r="Z20" s="63"/>
      <c r="AA20" s="63"/>
      <c r="AB20" s="64"/>
      <c r="AC20" s="67"/>
      <c r="AD20" s="62"/>
      <c r="AE20" s="63"/>
      <c r="AF20" s="63"/>
      <c r="AG20" s="63"/>
      <c r="AH20" s="63"/>
      <c r="AI20" s="64"/>
      <c r="AJ20" s="67"/>
      <c r="AK20" s="62"/>
      <c r="AL20" s="63"/>
      <c r="AM20" s="63"/>
      <c r="AN20" s="63"/>
      <c r="AO20" s="63"/>
      <c r="AP20" s="64"/>
      <c r="AQ20" s="67"/>
      <c r="AR20" s="62"/>
      <c r="AS20" s="63"/>
      <c r="AT20" s="63"/>
      <c r="AU20" s="63"/>
      <c r="AV20" s="63"/>
      <c r="AW20" s="64"/>
      <c r="AX20" s="68"/>
      <c r="AY20" s="189"/>
      <c r="AZ20" s="189"/>
      <c r="BC20" s="198"/>
      <c r="BD20" s="198"/>
      <c r="BE20" s="198"/>
      <c r="DF20" s="191"/>
    </row>
    <row r="21" spans="1:110" s="70" customFormat="1" ht="11.25" hidden="1">
      <c r="A21" s="71"/>
      <c r="B21" s="163"/>
      <c r="C21" s="73">
        <f>D21+E21+F21+G21+H21</f>
        <v>0</v>
      </c>
      <c r="D21" s="225">
        <f>SUM(I21+P21+W21+AD21+AK21+AR21)</f>
        <v>0</v>
      </c>
      <c r="E21" s="226">
        <f>SUM(J21+Q21+X21+AE21+AL21+AS21)</f>
        <v>0</v>
      </c>
      <c r="F21" s="226">
        <f>SUM(K21+R21+Y21+AF21+AM21+AT21)</f>
        <v>0</v>
      </c>
      <c r="G21" s="226">
        <f>SUM(L21+S21+Z21+AG21+AN21+AU21)</f>
        <v>0</v>
      </c>
      <c r="H21" s="226">
        <f>SUM(M21+T21+AA21+AH21+AO21+AV21)</f>
        <v>0</v>
      </c>
      <c r="I21" s="62"/>
      <c r="J21" s="63"/>
      <c r="K21" s="63"/>
      <c r="L21" s="63"/>
      <c r="M21" s="63"/>
      <c r="N21" s="64"/>
      <c r="O21" s="66"/>
      <c r="P21" s="62"/>
      <c r="Q21" s="63"/>
      <c r="R21" s="63"/>
      <c r="S21" s="63"/>
      <c r="T21" s="63"/>
      <c r="U21" s="64"/>
      <c r="V21" s="67"/>
      <c r="W21" s="62"/>
      <c r="X21" s="63"/>
      <c r="Y21" s="63"/>
      <c r="Z21" s="63"/>
      <c r="AA21" s="63"/>
      <c r="AB21" s="64"/>
      <c r="AC21" s="67"/>
      <c r="AD21" s="62"/>
      <c r="AE21" s="63"/>
      <c r="AF21" s="63"/>
      <c r="AG21" s="63"/>
      <c r="AH21" s="63"/>
      <c r="AI21" s="64"/>
      <c r="AJ21" s="67"/>
      <c r="AK21" s="62"/>
      <c r="AL21" s="63"/>
      <c r="AM21" s="63"/>
      <c r="AN21" s="63"/>
      <c r="AO21" s="63"/>
      <c r="AP21" s="64"/>
      <c r="AQ21" s="67"/>
      <c r="AR21" s="62"/>
      <c r="AS21" s="63"/>
      <c r="AT21" s="63"/>
      <c r="AU21" s="63"/>
      <c r="AV21" s="63"/>
      <c r="AW21" s="64"/>
      <c r="AX21" s="68"/>
      <c r="AY21" s="69"/>
      <c r="AZ21" s="69"/>
      <c r="BA21" s="59"/>
      <c r="BC21" s="72"/>
      <c r="BD21" s="72"/>
      <c r="BE21" s="72"/>
      <c r="DF21" s="58"/>
    </row>
    <row r="22" spans="1:110" s="209" customFormat="1" ht="12.75" customHeight="1">
      <c r="A22" s="211" t="s">
        <v>36</v>
      </c>
      <c r="B22" s="206" t="s">
        <v>59</v>
      </c>
      <c r="C22" s="205">
        <f>SUM(C23:C29)</f>
        <v>169</v>
      </c>
      <c r="D22" s="207">
        <f aca="true" t="shared" si="12" ref="D22:M22">SUM(D23:D29)</f>
        <v>12</v>
      </c>
      <c r="E22" s="207">
        <f t="shared" si="12"/>
        <v>96</v>
      </c>
      <c r="F22" s="207">
        <f t="shared" si="12"/>
        <v>12</v>
      </c>
      <c r="G22" s="207">
        <f t="shared" si="12"/>
        <v>0</v>
      </c>
      <c r="H22" s="207">
        <f t="shared" si="12"/>
        <v>49</v>
      </c>
      <c r="I22" s="207">
        <f t="shared" si="12"/>
        <v>12</v>
      </c>
      <c r="J22" s="207">
        <f t="shared" si="12"/>
        <v>27</v>
      </c>
      <c r="K22" s="207">
        <f t="shared" si="12"/>
        <v>0</v>
      </c>
      <c r="L22" s="207">
        <f t="shared" si="12"/>
        <v>0</v>
      </c>
      <c r="M22" s="207">
        <f t="shared" si="12"/>
        <v>24</v>
      </c>
      <c r="N22" s="207">
        <f>COUNTIF(N23:N29,"E")</f>
        <v>1</v>
      </c>
      <c r="O22" s="207">
        <f aca="true" t="shared" si="13" ref="O22:T22">SUM(O23:O29)</f>
        <v>8</v>
      </c>
      <c r="P22" s="207">
        <f t="shared" si="13"/>
        <v>0</v>
      </c>
      <c r="Q22" s="207">
        <f t="shared" si="13"/>
        <v>0</v>
      </c>
      <c r="R22" s="207">
        <f t="shared" si="13"/>
        <v>0</v>
      </c>
      <c r="S22" s="207">
        <f t="shared" si="13"/>
        <v>0</v>
      </c>
      <c r="T22" s="207">
        <f t="shared" si="13"/>
        <v>0</v>
      </c>
      <c r="U22" s="207">
        <f>COUNTIF(U23:U29,"E")</f>
        <v>0</v>
      </c>
      <c r="V22" s="207">
        <f aca="true" t="shared" si="14" ref="V22:AA22">SUM(V23:V29)</f>
        <v>0</v>
      </c>
      <c r="W22" s="207">
        <f t="shared" si="14"/>
        <v>0</v>
      </c>
      <c r="X22" s="207">
        <f t="shared" si="14"/>
        <v>18</v>
      </c>
      <c r="Y22" s="207">
        <f t="shared" si="14"/>
        <v>6</v>
      </c>
      <c r="Z22" s="207">
        <f t="shared" si="14"/>
        <v>0</v>
      </c>
      <c r="AA22" s="207">
        <f t="shared" si="14"/>
        <v>15</v>
      </c>
      <c r="AB22" s="207">
        <f>COUNTIF(AB23:AB29,"E")</f>
        <v>0</v>
      </c>
      <c r="AC22" s="207">
        <f aca="true" t="shared" si="15" ref="AC22:AH22">SUM(AC23:AC29)</f>
        <v>4</v>
      </c>
      <c r="AD22" s="207">
        <f t="shared" si="15"/>
        <v>0</v>
      </c>
      <c r="AE22" s="207">
        <f t="shared" si="15"/>
        <v>33</v>
      </c>
      <c r="AF22" s="207">
        <f t="shared" si="15"/>
        <v>6</v>
      </c>
      <c r="AG22" s="207">
        <f t="shared" si="15"/>
        <v>0</v>
      </c>
      <c r="AH22" s="207">
        <f t="shared" si="15"/>
        <v>10</v>
      </c>
      <c r="AI22" s="207">
        <f>COUNTIF(AI23:AI29,"E")</f>
        <v>0</v>
      </c>
      <c r="AJ22" s="207">
        <f aca="true" t="shared" si="16" ref="AJ22:AO22">SUM(AJ23:AJ29)</f>
        <v>3</v>
      </c>
      <c r="AK22" s="207">
        <f t="shared" si="16"/>
        <v>0</v>
      </c>
      <c r="AL22" s="207">
        <f t="shared" si="16"/>
        <v>18</v>
      </c>
      <c r="AM22" s="207">
        <f t="shared" si="16"/>
        <v>0</v>
      </c>
      <c r="AN22" s="207">
        <f t="shared" si="16"/>
        <v>0</v>
      </c>
      <c r="AO22" s="207">
        <f t="shared" si="16"/>
        <v>0</v>
      </c>
      <c r="AP22" s="207">
        <f>COUNTIF(AP23:AP29,"E")</f>
        <v>0</v>
      </c>
      <c r="AQ22" s="207">
        <f aca="true" t="shared" si="17" ref="AQ22:AV22">SUM(AQ23:AQ29)</f>
        <v>2</v>
      </c>
      <c r="AR22" s="207">
        <f t="shared" si="17"/>
        <v>0</v>
      </c>
      <c r="AS22" s="207">
        <f t="shared" si="17"/>
        <v>0</v>
      </c>
      <c r="AT22" s="207">
        <f t="shared" si="17"/>
        <v>0</v>
      </c>
      <c r="AU22" s="207">
        <f t="shared" si="17"/>
        <v>0</v>
      </c>
      <c r="AV22" s="207">
        <f t="shared" si="17"/>
        <v>0</v>
      </c>
      <c r="AW22" s="207">
        <f>COUNTIF(AW23:AW29,"E")</f>
        <v>0</v>
      </c>
      <c r="AX22" s="207">
        <f>SUM(AX23:AX29)</f>
        <v>0</v>
      </c>
      <c r="AY22" s="208"/>
      <c r="AZ22" s="208"/>
      <c r="BC22" s="212"/>
      <c r="BD22" s="212"/>
      <c r="BE22" s="212"/>
      <c r="DF22" s="210"/>
    </row>
    <row r="23" spans="1:110" s="70" customFormat="1" ht="12.75">
      <c r="A23" s="74" t="s">
        <v>46</v>
      </c>
      <c r="B23" s="185" t="s">
        <v>86</v>
      </c>
      <c r="C23" s="61">
        <f aca="true" t="shared" si="18" ref="C23:C28">D23+E23+F23+G23+H23</f>
        <v>6</v>
      </c>
      <c r="D23" s="225">
        <f aca="true" t="shared" si="19" ref="D23:D29">SUM(I23+P23+W23+AD23+AK23+AR23)</f>
        <v>6</v>
      </c>
      <c r="E23" s="226">
        <f aca="true" t="shared" si="20" ref="E23:E28">SUM(J23+Q23+X23+AE23+AL23+AS23)</f>
        <v>0</v>
      </c>
      <c r="F23" s="226">
        <f aca="true" t="shared" si="21" ref="F23:F29">SUM(K23+R23+Y23+AF23+AM23+AT23)</f>
        <v>0</v>
      </c>
      <c r="G23" s="226">
        <f aca="true" t="shared" si="22" ref="G23:G29">SUM(L23+S23+Z23+AG23+AN23+AU23)</f>
        <v>0</v>
      </c>
      <c r="H23" s="226">
        <f aca="true" t="shared" si="23" ref="H23:H28">SUM(M23+T23+AA23+AH23+AO23+AV23)</f>
        <v>0</v>
      </c>
      <c r="I23" s="62">
        <v>6</v>
      </c>
      <c r="J23" s="63"/>
      <c r="K23" s="63"/>
      <c r="L23" s="63"/>
      <c r="M23" s="63"/>
      <c r="N23" s="64" t="s">
        <v>102</v>
      </c>
      <c r="O23" s="66">
        <v>1</v>
      </c>
      <c r="P23" s="62"/>
      <c r="Q23" s="63"/>
      <c r="R23" s="63"/>
      <c r="S23" s="63"/>
      <c r="T23" s="63"/>
      <c r="U23" s="64"/>
      <c r="V23" s="67"/>
      <c r="W23" s="62"/>
      <c r="X23" s="63"/>
      <c r="Y23" s="63"/>
      <c r="Z23" s="63"/>
      <c r="AA23" s="63"/>
      <c r="AB23" s="64"/>
      <c r="AC23" s="67"/>
      <c r="AD23" s="62"/>
      <c r="AE23" s="63"/>
      <c r="AF23" s="63"/>
      <c r="AG23" s="63"/>
      <c r="AH23" s="63"/>
      <c r="AI23" s="64"/>
      <c r="AJ23" s="67"/>
      <c r="AK23" s="62"/>
      <c r="AL23" s="63"/>
      <c r="AM23" s="63"/>
      <c r="AN23" s="63"/>
      <c r="AO23" s="63"/>
      <c r="AP23" s="64"/>
      <c r="AQ23" s="67"/>
      <c r="AR23" s="62"/>
      <c r="AS23" s="63"/>
      <c r="AT23" s="63"/>
      <c r="AU23" s="63"/>
      <c r="AV23" s="63"/>
      <c r="AW23" s="64"/>
      <c r="AX23" s="68"/>
      <c r="AY23" s="69"/>
      <c r="AZ23" s="69"/>
      <c r="BA23" s="59"/>
      <c r="BC23" s="72"/>
      <c r="BD23" s="72"/>
      <c r="BE23" s="72"/>
      <c r="DF23" s="58"/>
    </row>
    <row r="24" spans="1:110" s="190" customFormat="1" ht="12.75">
      <c r="A24" s="197" t="s">
        <v>47</v>
      </c>
      <c r="B24" s="185" t="s">
        <v>132</v>
      </c>
      <c r="C24" s="61">
        <f t="shared" si="18"/>
        <v>18</v>
      </c>
      <c r="D24" s="225">
        <v>6</v>
      </c>
      <c r="E24" s="226">
        <v>12</v>
      </c>
      <c r="F24" s="226">
        <f t="shared" si="21"/>
        <v>0</v>
      </c>
      <c r="G24" s="226">
        <f t="shared" si="22"/>
        <v>0</v>
      </c>
      <c r="H24" s="226">
        <f t="shared" si="23"/>
        <v>0</v>
      </c>
      <c r="I24" s="62">
        <v>6</v>
      </c>
      <c r="J24" s="63">
        <v>12</v>
      </c>
      <c r="K24" s="63"/>
      <c r="L24" s="63"/>
      <c r="M24" s="63"/>
      <c r="N24" s="64" t="s">
        <v>128</v>
      </c>
      <c r="O24" s="66">
        <v>2</v>
      </c>
      <c r="P24" s="62"/>
      <c r="Q24" s="63"/>
      <c r="R24" s="63"/>
      <c r="S24" s="63"/>
      <c r="T24" s="63"/>
      <c r="U24" s="64"/>
      <c r="V24" s="67"/>
      <c r="W24" s="62"/>
      <c r="X24" s="63"/>
      <c r="Y24" s="63"/>
      <c r="Z24" s="63"/>
      <c r="AA24" s="63"/>
      <c r="AB24" s="64"/>
      <c r="AC24" s="67"/>
      <c r="AD24" s="62"/>
      <c r="AE24" s="63"/>
      <c r="AF24" s="63"/>
      <c r="AG24" s="63"/>
      <c r="AH24" s="63"/>
      <c r="AI24" s="64"/>
      <c r="AJ24" s="67"/>
      <c r="AK24" s="62"/>
      <c r="AL24" s="63"/>
      <c r="AM24" s="63"/>
      <c r="AN24" s="63"/>
      <c r="AO24" s="63"/>
      <c r="AP24" s="64"/>
      <c r="AQ24" s="67"/>
      <c r="AR24" s="62"/>
      <c r="AS24" s="63"/>
      <c r="AT24" s="63"/>
      <c r="AU24" s="63"/>
      <c r="AV24" s="63"/>
      <c r="AW24" s="64"/>
      <c r="AX24" s="68"/>
      <c r="AY24" s="189"/>
      <c r="AZ24" s="189"/>
      <c r="BC24" s="198"/>
      <c r="BD24" s="198"/>
      <c r="BE24" s="198"/>
      <c r="DF24" s="191"/>
    </row>
    <row r="25" spans="1:110" s="70" customFormat="1" ht="12.75">
      <c r="A25" s="74" t="s">
        <v>48</v>
      </c>
      <c r="B25" s="185" t="s">
        <v>60</v>
      </c>
      <c r="C25" s="61">
        <f t="shared" si="18"/>
        <v>15</v>
      </c>
      <c r="D25" s="225">
        <f t="shared" si="19"/>
        <v>0</v>
      </c>
      <c r="E25" s="226">
        <f t="shared" si="20"/>
        <v>0</v>
      </c>
      <c r="F25" s="226">
        <f t="shared" si="21"/>
        <v>0</v>
      </c>
      <c r="G25" s="226">
        <f t="shared" si="22"/>
        <v>0</v>
      </c>
      <c r="H25" s="226">
        <f t="shared" si="23"/>
        <v>15</v>
      </c>
      <c r="I25" s="62"/>
      <c r="J25" s="63"/>
      <c r="K25" s="63"/>
      <c r="L25" s="63"/>
      <c r="M25" s="63"/>
      <c r="N25" s="64"/>
      <c r="O25" s="66"/>
      <c r="P25" s="62"/>
      <c r="Q25" s="63"/>
      <c r="R25" s="63"/>
      <c r="S25" s="63"/>
      <c r="T25" s="63"/>
      <c r="U25" s="64"/>
      <c r="V25" s="67"/>
      <c r="W25" s="62"/>
      <c r="X25" s="63"/>
      <c r="Y25" s="63"/>
      <c r="Z25" s="63"/>
      <c r="AA25" s="63">
        <v>15</v>
      </c>
      <c r="AB25" s="64" t="s">
        <v>128</v>
      </c>
      <c r="AC25" s="67">
        <v>2</v>
      </c>
      <c r="AD25" s="62"/>
      <c r="AE25" s="63"/>
      <c r="AF25" s="63"/>
      <c r="AG25" s="63"/>
      <c r="AH25" s="63"/>
      <c r="AI25" s="64"/>
      <c r="AJ25" s="67"/>
      <c r="AK25" s="62"/>
      <c r="AL25" s="63"/>
      <c r="AM25" s="63"/>
      <c r="AN25" s="63"/>
      <c r="AO25" s="63"/>
      <c r="AP25" s="64"/>
      <c r="AQ25" s="67"/>
      <c r="AR25" s="62"/>
      <c r="AS25" s="63"/>
      <c r="AT25" s="63"/>
      <c r="AU25" s="63"/>
      <c r="AV25" s="63"/>
      <c r="AW25" s="64"/>
      <c r="AX25" s="68"/>
      <c r="AY25" s="69"/>
      <c r="AZ25" s="69"/>
      <c r="BA25" s="59"/>
      <c r="BC25" s="72"/>
      <c r="BD25" s="72"/>
      <c r="BE25" s="72"/>
      <c r="DF25" s="58"/>
    </row>
    <row r="26" spans="1:110" s="190" customFormat="1" ht="12.75">
      <c r="A26" s="197" t="s">
        <v>49</v>
      </c>
      <c r="B26" s="185" t="s">
        <v>61</v>
      </c>
      <c r="C26" s="61">
        <f t="shared" si="18"/>
        <v>21</v>
      </c>
      <c r="D26" s="225">
        <f t="shared" si="19"/>
        <v>0</v>
      </c>
      <c r="E26" s="226">
        <f t="shared" si="20"/>
        <v>15</v>
      </c>
      <c r="F26" s="226">
        <f t="shared" si="21"/>
        <v>0</v>
      </c>
      <c r="G26" s="226">
        <f t="shared" si="22"/>
        <v>0</v>
      </c>
      <c r="H26" s="226">
        <f t="shared" si="23"/>
        <v>6</v>
      </c>
      <c r="I26" s="82"/>
      <c r="J26" s="83">
        <v>15</v>
      </c>
      <c r="K26" s="63"/>
      <c r="L26" s="63"/>
      <c r="M26" s="63">
        <v>6</v>
      </c>
      <c r="N26" s="64" t="s">
        <v>128</v>
      </c>
      <c r="O26" s="66">
        <v>2</v>
      </c>
      <c r="P26" s="62"/>
      <c r="Q26" s="63"/>
      <c r="R26" s="63"/>
      <c r="S26" s="63"/>
      <c r="T26" s="63"/>
      <c r="U26" s="64"/>
      <c r="V26" s="67"/>
      <c r="W26" s="62"/>
      <c r="X26" s="63"/>
      <c r="Y26" s="63"/>
      <c r="Z26" s="63"/>
      <c r="AA26" s="63"/>
      <c r="AB26" s="64"/>
      <c r="AC26" s="67"/>
      <c r="AD26" s="62"/>
      <c r="AE26" s="63"/>
      <c r="AF26" s="63"/>
      <c r="AG26" s="63"/>
      <c r="AH26" s="63"/>
      <c r="AI26" s="64"/>
      <c r="AJ26" s="67"/>
      <c r="AK26" s="62"/>
      <c r="AL26" s="63"/>
      <c r="AM26" s="63"/>
      <c r="AN26" s="63"/>
      <c r="AO26" s="63"/>
      <c r="AP26" s="64"/>
      <c r="AQ26" s="67"/>
      <c r="AR26" s="62"/>
      <c r="AS26" s="63"/>
      <c r="AT26" s="63"/>
      <c r="AU26" s="63"/>
      <c r="AV26" s="63"/>
      <c r="AW26" s="64"/>
      <c r="AX26" s="68"/>
      <c r="AY26" s="189"/>
      <c r="AZ26" s="189"/>
      <c r="BC26" s="198"/>
      <c r="BD26" s="198"/>
      <c r="BE26" s="198"/>
      <c r="DF26" s="191"/>
    </row>
    <row r="27" spans="1:110" s="70" customFormat="1" ht="25.5">
      <c r="A27" s="74" t="s">
        <v>50</v>
      </c>
      <c r="B27" s="185" t="s">
        <v>87</v>
      </c>
      <c r="C27" s="61">
        <f>D27+E27+F27+G27+H27</f>
        <v>18</v>
      </c>
      <c r="D27" s="225">
        <f>SUM(I27+P27+W27+AD27+AK27+AR27)</f>
        <v>0</v>
      </c>
      <c r="E27" s="226">
        <f>SUM(J27+Q27+X27+AE27+AL27+AS27)</f>
        <v>0</v>
      </c>
      <c r="F27" s="226">
        <f>SUM(K27+R27+Y27+AF27+AM27+AT27)</f>
        <v>0</v>
      </c>
      <c r="G27" s="226">
        <f>SUM(L27+S27+Z27+AG27+AN27+AU27)</f>
        <v>0</v>
      </c>
      <c r="H27" s="226">
        <f>SUM(M27+T27+AA27+AH27+AO27+AV27)</f>
        <v>18</v>
      </c>
      <c r="I27" s="82"/>
      <c r="J27" s="83"/>
      <c r="K27" s="63"/>
      <c r="L27" s="63"/>
      <c r="M27" s="63">
        <v>18</v>
      </c>
      <c r="N27" s="64" t="s">
        <v>128</v>
      </c>
      <c r="O27" s="66">
        <v>3</v>
      </c>
      <c r="P27" s="62"/>
      <c r="Q27" s="63"/>
      <c r="R27" s="63"/>
      <c r="S27" s="63"/>
      <c r="T27" s="63"/>
      <c r="U27" s="64"/>
      <c r="V27" s="67"/>
      <c r="W27" s="62"/>
      <c r="X27" s="63"/>
      <c r="Y27" s="63"/>
      <c r="Z27" s="63"/>
      <c r="AA27" s="63"/>
      <c r="AB27" s="64"/>
      <c r="AC27" s="67"/>
      <c r="AD27" s="62"/>
      <c r="AE27" s="63"/>
      <c r="AF27" s="63"/>
      <c r="AG27" s="63"/>
      <c r="AH27" s="63"/>
      <c r="AI27" s="64"/>
      <c r="AJ27" s="67"/>
      <c r="AK27" s="62"/>
      <c r="AL27" s="63"/>
      <c r="AM27" s="63"/>
      <c r="AN27" s="63"/>
      <c r="AO27" s="63"/>
      <c r="AP27" s="64"/>
      <c r="AQ27" s="67"/>
      <c r="AR27" s="62"/>
      <c r="AS27" s="63"/>
      <c r="AT27" s="63"/>
      <c r="AU27" s="63"/>
      <c r="AV27" s="63"/>
      <c r="AW27" s="64"/>
      <c r="AX27" s="68"/>
      <c r="AY27" s="69"/>
      <c r="AZ27" s="69"/>
      <c r="BA27" s="59"/>
      <c r="BC27" s="72"/>
      <c r="BD27" s="72"/>
      <c r="BE27" s="72"/>
      <c r="DF27" s="58"/>
    </row>
    <row r="28" spans="1:110" s="70" customFormat="1" ht="12.75">
      <c r="A28" s="74" t="s">
        <v>51</v>
      </c>
      <c r="B28" s="185" t="s">
        <v>81</v>
      </c>
      <c r="C28" s="61">
        <f t="shared" si="18"/>
        <v>66</v>
      </c>
      <c r="D28" s="225">
        <f t="shared" si="19"/>
        <v>0</v>
      </c>
      <c r="E28" s="226">
        <f t="shared" si="20"/>
        <v>54</v>
      </c>
      <c r="F28" s="226">
        <f t="shared" si="21"/>
        <v>12</v>
      </c>
      <c r="G28" s="226">
        <f t="shared" si="22"/>
        <v>0</v>
      </c>
      <c r="H28" s="226">
        <f t="shared" si="23"/>
        <v>0</v>
      </c>
      <c r="I28" s="62"/>
      <c r="J28" s="63"/>
      <c r="K28" s="63"/>
      <c r="L28" s="63"/>
      <c r="M28" s="63"/>
      <c r="N28" s="64"/>
      <c r="O28" s="66"/>
      <c r="P28" s="62"/>
      <c r="Q28" s="63"/>
      <c r="R28" s="63"/>
      <c r="S28" s="63"/>
      <c r="T28" s="63"/>
      <c r="U28" s="64"/>
      <c r="V28" s="67"/>
      <c r="W28" s="62"/>
      <c r="X28" s="63">
        <v>18</v>
      </c>
      <c r="Y28" s="63">
        <v>6</v>
      </c>
      <c r="Z28" s="63"/>
      <c r="AA28" s="63"/>
      <c r="AB28" s="64" t="s">
        <v>133</v>
      </c>
      <c r="AC28" s="67">
        <v>2</v>
      </c>
      <c r="AD28" s="62"/>
      <c r="AE28" s="63">
        <v>18</v>
      </c>
      <c r="AF28" s="63">
        <v>6</v>
      </c>
      <c r="AG28" s="63"/>
      <c r="AH28" s="63"/>
      <c r="AI28" s="64" t="s">
        <v>155</v>
      </c>
      <c r="AJ28" s="67">
        <v>2</v>
      </c>
      <c r="AK28" s="62"/>
      <c r="AL28" s="63">
        <v>18</v>
      </c>
      <c r="AM28" s="63"/>
      <c r="AN28" s="63"/>
      <c r="AO28" s="63"/>
      <c r="AP28" s="64" t="s">
        <v>128</v>
      </c>
      <c r="AQ28" s="67">
        <v>2</v>
      </c>
      <c r="AR28" s="62"/>
      <c r="AS28" s="63"/>
      <c r="AT28" s="63"/>
      <c r="AU28" s="63"/>
      <c r="AV28" s="63"/>
      <c r="AW28" s="64"/>
      <c r="AX28" s="68"/>
      <c r="AY28" s="69"/>
      <c r="AZ28" s="69"/>
      <c r="BA28" s="59"/>
      <c r="BC28" s="72"/>
      <c r="BD28" s="72"/>
      <c r="BE28" s="72"/>
      <c r="DF28" s="58"/>
    </row>
    <row r="29" spans="1:110" s="70" customFormat="1" ht="12.75">
      <c r="A29" s="74" t="s">
        <v>101</v>
      </c>
      <c r="B29" s="185" t="s">
        <v>136</v>
      </c>
      <c r="C29" s="61">
        <v>25</v>
      </c>
      <c r="D29" s="225">
        <f t="shared" si="19"/>
        <v>0</v>
      </c>
      <c r="E29" s="226">
        <v>15</v>
      </c>
      <c r="F29" s="226">
        <f t="shared" si="21"/>
        <v>0</v>
      </c>
      <c r="G29" s="226">
        <f t="shared" si="22"/>
        <v>0</v>
      </c>
      <c r="H29" s="226">
        <v>10</v>
      </c>
      <c r="I29" s="62"/>
      <c r="J29" s="63"/>
      <c r="K29" s="63"/>
      <c r="L29" s="63"/>
      <c r="M29" s="63"/>
      <c r="N29" s="64"/>
      <c r="O29" s="66"/>
      <c r="P29" s="62"/>
      <c r="Q29" s="63"/>
      <c r="R29" s="63"/>
      <c r="S29" s="63"/>
      <c r="T29" s="63"/>
      <c r="U29" s="64"/>
      <c r="V29" s="67"/>
      <c r="W29" s="62"/>
      <c r="X29" s="83"/>
      <c r="Y29" s="63"/>
      <c r="Z29" s="63"/>
      <c r="AA29" s="63"/>
      <c r="AB29" s="64"/>
      <c r="AC29" s="67"/>
      <c r="AD29" s="62"/>
      <c r="AE29" s="63">
        <v>15</v>
      </c>
      <c r="AF29" s="63"/>
      <c r="AG29" s="63"/>
      <c r="AH29" s="63">
        <v>10</v>
      </c>
      <c r="AI29" s="64" t="s">
        <v>137</v>
      </c>
      <c r="AJ29" s="67">
        <v>1</v>
      </c>
      <c r="AK29" s="62"/>
      <c r="AL29" s="63"/>
      <c r="AM29" s="63"/>
      <c r="AN29" s="63"/>
      <c r="AO29" s="63"/>
      <c r="AP29" s="64"/>
      <c r="AQ29" s="67"/>
      <c r="AR29" s="62"/>
      <c r="AS29" s="63"/>
      <c r="AT29" s="63"/>
      <c r="AU29" s="63"/>
      <c r="AV29" s="63"/>
      <c r="AW29" s="64"/>
      <c r="AX29" s="68"/>
      <c r="AY29" s="69"/>
      <c r="AZ29" s="69"/>
      <c r="BA29" s="59"/>
      <c r="BC29" s="72"/>
      <c r="BD29" s="72"/>
      <c r="BE29" s="72"/>
      <c r="DF29" s="58"/>
    </row>
    <row r="30" spans="1:110" s="209" customFormat="1" ht="12.75" customHeight="1">
      <c r="A30" s="205" t="s">
        <v>102</v>
      </c>
      <c r="B30" s="206" t="s">
        <v>64</v>
      </c>
      <c r="C30" s="205">
        <f aca="true" t="shared" si="24" ref="C30:H30">SUM(C31:C43)</f>
        <v>363</v>
      </c>
      <c r="D30" s="207">
        <f t="shared" si="24"/>
        <v>105</v>
      </c>
      <c r="E30" s="207">
        <f t="shared" si="24"/>
        <v>9</v>
      </c>
      <c r="F30" s="207">
        <f t="shared" si="24"/>
        <v>60</v>
      </c>
      <c r="G30" s="207">
        <f t="shared" si="24"/>
        <v>0</v>
      </c>
      <c r="H30" s="207">
        <f t="shared" si="24"/>
        <v>189</v>
      </c>
      <c r="I30" s="207">
        <f>SUM(I31:I48)</f>
        <v>15</v>
      </c>
      <c r="J30" s="207">
        <f>SUM(J31:J48)</f>
        <v>0</v>
      </c>
      <c r="K30" s="207">
        <f>SUM(K31:K48)</f>
        <v>0</v>
      </c>
      <c r="L30" s="207">
        <f>SUM(L31:L48)</f>
        <v>0</v>
      </c>
      <c r="M30" s="207">
        <f>SUM(M31:M48)</f>
        <v>15</v>
      </c>
      <c r="N30" s="207">
        <f>COUNTIF(N31:N48,"E")</f>
        <v>0</v>
      </c>
      <c r="O30" s="207">
        <f aca="true" t="shared" si="25" ref="O30:T30">SUM(O31:O48)</f>
        <v>5</v>
      </c>
      <c r="P30" s="207">
        <f t="shared" si="25"/>
        <v>42</v>
      </c>
      <c r="Q30" s="207">
        <f t="shared" si="25"/>
        <v>9</v>
      </c>
      <c r="R30" s="207">
        <f t="shared" si="25"/>
        <v>0</v>
      </c>
      <c r="S30" s="207">
        <f t="shared" si="25"/>
        <v>0</v>
      </c>
      <c r="T30" s="207">
        <f t="shared" si="25"/>
        <v>90</v>
      </c>
      <c r="U30" s="207">
        <f>COUNTIF(U31:U48,"E")</f>
        <v>0</v>
      </c>
      <c r="V30" s="207">
        <f aca="true" t="shared" si="26" ref="V30:AA30">SUM(V31:V48)</f>
        <v>20</v>
      </c>
      <c r="W30" s="207">
        <f t="shared" si="26"/>
        <v>15</v>
      </c>
      <c r="X30" s="207">
        <f t="shared" si="26"/>
        <v>0</v>
      </c>
      <c r="Y30" s="207">
        <f t="shared" si="26"/>
        <v>0</v>
      </c>
      <c r="Z30" s="207">
        <f t="shared" si="26"/>
        <v>0</v>
      </c>
      <c r="AA30" s="207">
        <f t="shared" si="26"/>
        <v>51</v>
      </c>
      <c r="AB30" s="207">
        <f>COUNTIF(AB31:AB48,"E")</f>
        <v>0</v>
      </c>
      <c r="AC30" s="207">
        <f aca="true" t="shared" si="27" ref="AC30:AH30">SUM(AC31:AC48)</f>
        <v>11</v>
      </c>
      <c r="AD30" s="207">
        <f t="shared" si="27"/>
        <v>33</v>
      </c>
      <c r="AE30" s="207">
        <f t="shared" si="27"/>
        <v>0</v>
      </c>
      <c r="AF30" s="207">
        <f t="shared" si="27"/>
        <v>0</v>
      </c>
      <c r="AG30" s="207">
        <f t="shared" si="27"/>
        <v>0</v>
      </c>
      <c r="AH30" s="207">
        <f t="shared" si="27"/>
        <v>33</v>
      </c>
      <c r="AI30" s="207">
        <f>COUNTIF(AI31:AI48,"E")</f>
        <v>1</v>
      </c>
      <c r="AJ30" s="207">
        <f aca="true" t="shared" si="28" ref="AJ30:AO30">SUM(AJ31:AJ48)</f>
        <v>11</v>
      </c>
      <c r="AK30" s="207">
        <f t="shared" si="28"/>
        <v>0</v>
      </c>
      <c r="AL30" s="207">
        <f t="shared" si="28"/>
        <v>0</v>
      </c>
      <c r="AM30" s="207">
        <f t="shared" si="28"/>
        <v>30</v>
      </c>
      <c r="AN30" s="207">
        <f t="shared" si="28"/>
        <v>0</v>
      </c>
      <c r="AO30" s="207">
        <f t="shared" si="28"/>
        <v>0</v>
      </c>
      <c r="AP30" s="207">
        <f>COUNTIF(AP31:AP48,"E")</f>
        <v>0</v>
      </c>
      <c r="AQ30" s="207">
        <f aca="true" t="shared" si="29" ref="AQ30:AV30">SUM(AQ31:AQ48)</f>
        <v>3</v>
      </c>
      <c r="AR30" s="207">
        <f t="shared" si="29"/>
        <v>0</v>
      </c>
      <c r="AS30" s="207">
        <f t="shared" si="29"/>
        <v>0</v>
      </c>
      <c r="AT30" s="207">
        <f t="shared" si="29"/>
        <v>30</v>
      </c>
      <c r="AU30" s="207">
        <f t="shared" si="29"/>
        <v>0</v>
      </c>
      <c r="AV30" s="207">
        <f t="shared" si="29"/>
        <v>0</v>
      </c>
      <c r="AW30" s="207">
        <f>COUNTIF(AW31:AW48,"E")</f>
        <v>0</v>
      </c>
      <c r="AX30" s="207">
        <f>SUM(AX31:AX48)</f>
        <v>3</v>
      </c>
      <c r="AY30" s="208"/>
      <c r="AZ30" s="208"/>
      <c r="DF30" s="210"/>
    </row>
    <row r="31" spans="1:110" s="190" customFormat="1" ht="12.75">
      <c r="A31" s="196" t="s">
        <v>103</v>
      </c>
      <c r="B31" s="183" t="s">
        <v>65</v>
      </c>
      <c r="C31" s="61">
        <f>D31+E31+F31+G31+H31</f>
        <v>27</v>
      </c>
      <c r="D31" s="225">
        <f>SUM(I31+P31+W31+AD31+AK31+AR31)</f>
        <v>0</v>
      </c>
      <c r="E31" s="226">
        <f>SUM(J31+Q31+X31+AE31+AL31+AS31)</f>
        <v>9</v>
      </c>
      <c r="F31" s="226">
        <f>SUM(K31+R31+Y31+AF31+AM31+AT31)</f>
        <v>0</v>
      </c>
      <c r="G31" s="226">
        <f>SUM(L31+S31+Z31+AG31+AN31+AU31)</f>
        <v>0</v>
      </c>
      <c r="H31" s="226">
        <f>SUM(M31+T31+AA31+AH31+AO31+AV31)</f>
        <v>18</v>
      </c>
      <c r="I31" s="62"/>
      <c r="J31" s="63"/>
      <c r="K31" s="63"/>
      <c r="L31" s="63"/>
      <c r="M31" s="63"/>
      <c r="N31" s="64"/>
      <c r="O31" s="78"/>
      <c r="P31" s="62"/>
      <c r="Q31" s="63">
        <v>9</v>
      </c>
      <c r="R31" s="63"/>
      <c r="S31" s="63"/>
      <c r="T31" s="63">
        <v>18</v>
      </c>
      <c r="U31" s="64" t="s">
        <v>128</v>
      </c>
      <c r="V31" s="67">
        <v>4</v>
      </c>
      <c r="W31" s="62"/>
      <c r="X31" s="63"/>
      <c r="Y31" s="63"/>
      <c r="Z31" s="63"/>
      <c r="AA31" s="63"/>
      <c r="AB31" s="64"/>
      <c r="AC31" s="67"/>
      <c r="AD31" s="62"/>
      <c r="AE31" s="63"/>
      <c r="AF31" s="63"/>
      <c r="AG31" s="63"/>
      <c r="AH31" s="63"/>
      <c r="AI31" s="64"/>
      <c r="AJ31" s="67"/>
      <c r="AK31" s="62"/>
      <c r="AL31" s="63"/>
      <c r="AM31" s="63"/>
      <c r="AN31" s="63"/>
      <c r="AO31" s="63"/>
      <c r="AP31" s="64"/>
      <c r="AQ31" s="67"/>
      <c r="AR31" s="62"/>
      <c r="AS31" s="63"/>
      <c r="AT31" s="63"/>
      <c r="AU31" s="63"/>
      <c r="AV31" s="63"/>
      <c r="AW31" s="64"/>
      <c r="AX31" s="68"/>
      <c r="AY31" s="189"/>
      <c r="AZ31" s="189"/>
      <c r="DF31" s="191"/>
    </row>
    <row r="32" spans="1:110" s="70" customFormat="1" ht="12.75">
      <c r="A32" s="77" t="s">
        <v>104</v>
      </c>
      <c r="B32" s="183" t="s">
        <v>66</v>
      </c>
      <c r="C32" s="61">
        <f aca="true" t="shared" si="30" ref="C32:C43">D32+E32+F32+G32+H32</f>
        <v>33</v>
      </c>
      <c r="D32" s="225">
        <f aca="true" t="shared" si="31" ref="D32:D43">SUM(I32+P32+W32+AD32+AK32+AR32)</f>
        <v>15</v>
      </c>
      <c r="E32" s="226">
        <f aca="true" t="shared" si="32" ref="E32:E43">SUM(J32+Q32+X32+AE32+AL32+AS32)</f>
        <v>0</v>
      </c>
      <c r="F32" s="226">
        <f aca="true" t="shared" si="33" ref="F32:F43">SUM(K32+R32+Y32+AF32+AM32+AT32)</f>
        <v>0</v>
      </c>
      <c r="G32" s="226">
        <f aca="true" t="shared" si="34" ref="G32:G43">SUM(L32+S32+Z32+AG32+AN32+AU32)</f>
        <v>0</v>
      </c>
      <c r="H32" s="226">
        <f aca="true" t="shared" si="35" ref="H32:H43">SUM(M32+T32+AA32+AH32+AO32+AV32)</f>
        <v>18</v>
      </c>
      <c r="I32" s="62"/>
      <c r="J32" s="63"/>
      <c r="K32" s="63"/>
      <c r="L32" s="63"/>
      <c r="M32" s="63"/>
      <c r="N32" s="64"/>
      <c r="O32" s="78"/>
      <c r="P32" s="62">
        <v>15</v>
      </c>
      <c r="Q32" s="63"/>
      <c r="R32" s="63"/>
      <c r="S32" s="63"/>
      <c r="T32" s="63">
        <v>18</v>
      </c>
      <c r="U32" s="64" t="s">
        <v>127</v>
      </c>
      <c r="V32" s="67">
        <v>4</v>
      </c>
      <c r="W32" s="62"/>
      <c r="X32" s="63"/>
      <c r="Y32" s="63"/>
      <c r="Z32" s="63"/>
      <c r="AA32" s="63"/>
      <c r="AB32" s="64"/>
      <c r="AC32" s="67"/>
      <c r="AD32" s="62"/>
      <c r="AE32" s="63"/>
      <c r="AF32" s="63"/>
      <c r="AG32" s="63"/>
      <c r="AH32" s="63"/>
      <c r="AI32" s="64"/>
      <c r="AJ32" s="67"/>
      <c r="AK32" s="62"/>
      <c r="AL32" s="63"/>
      <c r="AM32" s="63"/>
      <c r="AN32" s="63"/>
      <c r="AO32" s="63"/>
      <c r="AP32" s="64"/>
      <c r="AQ32" s="67"/>
      <c r="AR32" s="62"/>
      <c r="AS32" s="63"/>
      <c r="AT32" s="63"/>
      <c r="AU32" s="63"/>
      <c r="AV32" s="63"/>
      <c r="AW32" s="64"/>
      <c r="AX32" s="68"/>
      <c r="AY32" s="69"/>
      <c r="AZ32" s="69"/>
      <c r="BA32" s="59"/>
      <c r="DF32" s="58"/>
    </row>
    <row r="33" spans="1:110" s="190" customFormat="1" ht="25.5">
      <c r="A33" s="196" t="s">
        <v>105</v>
      </c>
      <c r="B33" s="183" t="s">
        <v>82</v>
      </c>
      <c r="C33" s="61">
        <f t="shared" si="30"/>
        <v>18</v>
      </c>
      <c r="D33" s="225">
        <f t="shared" si="31"/>
        <v>0</v>
      </c>
      <c r="E33" s="226">
        <f t="shared" si="32"/>
        <v>0</v>
      </c>
      <c r="F33" s="226">
        <f t="shared" si="33"/>
        <v>0</v>
      </c>
      <c r="G33" s="226">
        <f t="shared" si="34"/>
        <v>0</v>
      </c>
      <c r="H33" s="226">
        <f t="shared" si="35"/>
        <v>18</v>
      </c>
      <c r="I33" s="62"/>
      <c r="J33" s="63"/>
      <c r="K33" s="63"/>
      <c r="L33" s="63"/>
      <c r="M33" s="63"/>
      <c r="N33" s="64"/>
      <c r="O33" s="78"/>
      <c r="P33" s="62"/>
      <c r="Q33" s="63"/>
      <c r="R33" s="63"/>
      <c r="S33" s="63"/>
      <c r="T33" s="63"/>
      <c r="U33" s="64"/>
      <c r="V33" s="67"/>
      <c r="W33" s="62"/>
      <c r="X33" s="63"/>
      <c r="Y33" s="63"/>
      <c r="Z33" s="63"/>
      <c r="AA33" s="63">
        <v>18</v>
      </c>
      <c r="AB33" s="64" t="s">
        <v>128</v>
      </c>
      <c r="AC33" s="67">
        <v>3</v>
      </c>
      <c r="AD33" s="62"/>
      <c r="AE33" s="63"/>
      <c r="AF33" s="63"/>
      <c r="AG33" s="63"/>
      <c r="AH33" s="63"/>
      <c r="AI33" s="64"/>
      <c r="AJ33" s="67"/>
      <c r="AK33" s="62"/>
      <c r="AL33" s="63"/>
      <c r="AM33" s="63"/>
      <c r="AN33" s="63"/>
      <c r="AO33" s="63"/>
      <c r="AP33" s="64"/>
      <c r="AQ33" s="67"/>
      <c r="AR33" s="62"/>
      <c r="AS33" s="63"/>
      <c r="AT33" s="63"/>
      <c r="AU33" s="63"/>
      <c r="AV33" s="63"/>
      <c r="AW33" s="64"/>
      <c r="AX33" s="68"/>
      <c r="AY33" s="189"/>
      <c r="AZ33" s="189"/>
      <c r="DF33" s="191"/>
    </row>
    <row r="34" spans="1:110" s="190" customFormat="1" ht="12.75">
      <c r="A34" s="196" t="s">
        <v>106</v>
      </c>
      <c r="B34" s="183" t="s">
        <v>67</v>
      </c>
      <c r="C34" s="61">
        <f t="shared" si="30"/>
        <v>30</v>
      </c>
      <c r="D34" s="225">
        <f t="shared" si="31"/>
        <v>15</v>
      </c>
      <c r="E34" s="226">
        <f t="shared" si="32"/>
        <v>0</v>
      </c>
      <c r="F34" s="226">
        <f t="shared" si="33"/>
        <v>0</v>
      </c>
      <c r="G34" s="226">
        <f t="shared" si="34"/>
        <v>0</v>
      </c>
      <c r="H34" s="226">
        <f t="shared" si="35"/>
        <v>15</v>
      </c>
      <c r="I34" s="62"/>
      <c r="J34" s="63"/>
      <c r="K34" s="63"/>
      <c r="L34" s="63"/>
      <c r="M34" s="63"/>
      <c r="N34" s="64"/>
      <c r="O34" s="78"/>
      <c r="P34" s="62"/>
      <c r="Q34" s="63"/>
      <c r="R34" s="63"/>
      <c r="S34" s="63"/>
      <c r="T34" s="63"/>
      <c r="U34" s="64"/>
      <c r="V34" s="67"/>
      <c r="W34" s="62">
        <v>15</v>
      </c>
      <c r="X34" s="63"/>
      <c r="Y34" s="63"/>
      <c r="Z34" s="63"/>
      <c r="AA34" s="63">
        <v>15</v>
      </c>
      <c r="AB34" s="64" t="s">
        <v>127</v>
      </c>
      <c r="AC34" s="67">
        <v>5</v>
      </c>
      <c r="AD34" s="62"/>
      <c r="AE34" s="63"/>
      <c r="AF34" s="63"/>
      <c r="AG34" s="63"/>
      <c r="AH34" s="63"/>
      <c r="AI34" s="64"/>
      <c r="AJ34" s="67"/>
      <c r="AK34" s="62"/>
      <c r="AL34" s="63"/>
      <c r="AM34" s="63"/>
      <c r="AN34" s="63"/>
      <c r="AO34" s="63"/>
      <c r="AP34" s="64"/>
      <c r="AQ34" s="67"/>
      <c r="AR34" s="62"/>
      <c r="AS34" s="63"/>
      <c r="AT34" s="63"/>
      <c r="AU34" s="63"/>
      <c r="AV34" s="63"/>
      <c r="AW34" s="64"/>
      <c r="AX34" s="68"/>
      <c r="AY34" s="189"/>
      <c r="AZ34" s="189"/>
      <c r="DF34" s="191"/>
    </row>
    <row r="35" spans="1:110" s="190" customFormat="1" ht="12.75">
      <c r="A35" s="196" t="s">
        <v>107</v>
      </c>
      <c r="B35" s="183" t="s">
        <v>68</v>
      </c>
      <c r="C35" s="61">
        <f t="shared" si="30"/>
        <v>30</v>
      </c>
      <c r="D35" s="225">
        <f t="shared" si="31"/>
        <v>15</v>
      </c>
      <c r="E35" s="226">
        <f t="shared" si="32"/>
        <v>0</v>
      </c>
      <c r="F35" s="226">
        <f t="shared" si="33"/>
        <v>0</v>
      </c>
      <c r="G35" s="226">
        <f t="shared" si="34"/>
        <v>0</v>
      </c>
      <c r="H35" s="226">
        <f t="shared" si="35"/>
        <v>15</v>
      </c>
      <c r="I35" s="62"/>
      <c r="J35" s="63"/>
      <c r="K35" s="63"/>
      <c r="L35" s="63"/>
      <c r="M35" s="63"/>
      <c r="N35" s="64"/>
      <c r="O35" s="78"/>
      <c r="P35" s="82"/>
      <c r="Q35" s="63"/>
      <c r="R35" s="63"/>
      <c r="S35" s="63"/>
      <c r="T35" s="63"/>
      <c r="U35" s="64"/>
      <c r="V35" s="67"/>
      <c r="W35" s="62"/>
      <c r="X35" s="63"/>
      <c r="Y35" s="63"/>
      <c r="Z35" s="63"/>
      <c r="AA35" s="63"/>
      <c r="AB35" s="64"/>
      <c r="AC35" s="67"/>
      <c r="AD35" s="62">
        <v>15</v>
      </c>
      <c r="AE35" s="63"/>
      <c r="AF35" s="63"/>
      <c r="AG35" s="63"/>
      <c r="AH35" s="63">
        <v>15</v>
      </c>
      <c r="AI35" s="64" t="s">
        <v>127</v>
      </c>
      <c r="AJ35" s="67">
        <v>5</v>
      </c>
      <c r="AK35" s="62"/>
      <c r="AL35" s="63"/>
      <c r="AM35" s="63"/>
      <c r="AN35" s="63"/>
      <c r="AO35" s="63"/>
      <c r="AP35" s="64"/>
      <c r="AQ35" s="67"/>
      <c r="AR35" s="62"/>
      <c r="AS35" s="63"/>
      <c r="AT35" s="63"/>
      <c r="AU35" s="63"/>
      <c r="AV35" s="63"/>
      <c r="AW35" s="64"/>
      <c r="AX35" s="68"/>
      <c r="AY35" s="189"/>
      <c r="AZ35" s="189"/>
      <c r="DF35" s="191"/>
    </row>
    <row r="36" spans="1:110" s="190" customFormat="1" ht="12.75">
      <c r="A36" s="201" t="s">
        <v>108</v>
      </c>
      <c r="B36" s="185" t="s">
        <v>69</v>
      </c>
      <c r="C36" s="61">
        <f t="shared" si="30"/>
        <v>27</v>
      </c>
      <c r="D36" s="225">
        <f t="shared" si="31"/>
        <v>9</v>
      </c>
      <c r="E36" s="226">
        <f t="shared" si="32"/>
        <v>0</v>
      </c>
      <c r="F36" s="226">
        <f t="shared" si="33"/>
        <v>0</v>
      </c>
      <c r="G36" s="226">
        <f t="shared" si="34"/>
        <v>0</v>
      </c>
      <c r="H36" s="226">
        <f t="shared" si="35"/>
        <v>18</v>
      </c>
      <c r="I36" s="75"/>
      <c r="J36" s="76"/>
      <c r="K36" s="76"/>
      <c r="L36" s="76"/>
      <c r="M36" s="76"/>
      <c r="N36" s="64"/>
      <c r="O36" s="67"/>
      <c r="P36" s="75">
        <v>9</v>
      </c>
      <c r="Q36" s="76"/>
      <c r="R36" s="76"/>
      <c r="S36" s="76"/>
      <c r="T36" s="76">
        <v>18</v>
      </c>
      <c r="U36" s="64" t="s">
        <v>127</v>
      </c>
      <c r="V36" s="67">
        <v>4</v>
      </c>
      <c r="W36" s="82"/>
      <c r="X36" s="83"/>
      <c r="Y36" s="83"/>
      <c r="Z36" s="76"/>
      <c r="AA36" s="76"/>
      <c r="AB36" s="64"/>
      <c r="AC36" s="67"/>
      <c r="AD36" s="82"/>
      <c r="AE36" s="83"/>
      <c r="AF36" s="83"/>
      <c r="AG36" s="76"/>
      <c r="AH36" s="76"/>
      <c r="AI36" s="64"/>
      <c r="AJ36" s="67"/>
      <c r="AK36" s="75"/>
      <c r="AL36" s="76"/>
      <c r="AM36" s="76"/>
      <c r="AN36" s="76"/>
      <c r="AO36" s="76"/>
      <c r="AP36" s="64"/>
      <c r="AQ36" s="67"/>
      <c r="AR36" s="75"/>
      <c r="AS36" s="76"/>
      <c r="AT36" s="76"/>
      <c r="AU36" s="76"/>
      <c r="AV36" s="76"/>
      <c r="AW36" s="64"/>
      <c r="AX36" s="68"/>
      <c r="AY36" s="189"/>
      <c r="AZ36" s="189"/>
      <c r="DF36" s="191"/>
    </row>
    <row r="37" spans="1:110" s="70" customFormat="1" ht="12.75">
      <c r="A37" s="161" t="s">
        <v>109</v>
      </c>
      <c r="B37" s="185" t="s">
        <v>85</v>
      </c>
      <c r="C37" s="61">
        <f t="shared" si="30"/>
        <v>18</v>
      </c>
      <c r="D37" s="225">
        <f t="shared" si="31"/>
        <v>0</v>
      </c>
      <c r="E37" s="226">
        <f t="shared" si="32"/>
        <v>0</v>
      </c>
      <c r="F37" s="226">
        <f t="shared" si="33"/>
        <v>0</v>
      </c>
      <c r="G37" s="226">
        <f t="shared" si="34"/>
        <v>0</v>
      </c>
      <c r="H37" s="226">
        <f t="shared" si="35"/>
        <v>18</v>
      </c>
      <c r="I37" s="75"/>
      <c r="J37" s="76"/>
      <c r="K37" s="76"/>
      <c r="L37" s="76"/>
      <c r="M37" s="76"/>
      <c r="N37" s="64"/>
      <c r="O37" s="67"/>
      <c r="P37" s="75"/>
      <c r="Q37" s="76"/>
      <c r="R37" s="76"/>
      <c r="S37" s="76"/>
      <c r="T37" s="76"/>
      <c r="U37" s="64"/>
      <c r="V37" s="67"/>
      <c r="W37" s="82"/>
      <c r="X37" s="83"/>
      <c r="Y37" s="83"/>
      <c r="Z37" s="76"/>
      <c r="AA37" s="76">
        <v>18</v>
      </c>
      <c r="AB37" s="64" t="s">
        <v>128</v>
      </c>
      <c r="AC37" s="67">
        <v>3</v>
      </c>
      <c r="AD37" s="82"/>
      <c r="AE37" s="83"/>
      <c r="AF37" s="83"/>
      <c r="AG37" s="76"/>
      <c r="AH37" s="76"/>
      <c r="AI37" s="64"/>
      <c r="AJ37" s="67"/>
      <c r="AK37" s="75"/>
      <c r="AL37" s="76"/>
      <c r="AM37" s="76"/>
      <c r="AN37" s="76"/>
      <c r="AO37" s="76"/>
      <c r="AP37" s="64"/>
      <c r="AQ37" s="67"/>
      <c r="AR37" s="75"/>
      <c r="AS37" s="76"/>
      <c r="AT37" s="76"/>
      <c r="AU37" s="76"/>
      <c r="AV37" s="76"/>
      <c r="AW37" s="64"/>
      <c r="AX37" s="68"/>
      <c r="AY37" s="69"/>
      <c r="AZ37" s="69"/>
      <c r="BA37" s="59"/>
      <c r="DF37" s="58"/>
    </row>
    <row r="38" spans="1:110" s="190" customFormat="1" ht="12.75">
      <c r="A38" s="201" t="s">
        <v>110</v>
      </c>
      <c r="B38" s="185" t="s">
        <v>83</v>
      </c>
      <c r="C38" s="61">
        <f t="shared" si="30"/>
        <v>18</v>
      </c>
      <c r="D38" s="225">
        <f t="shared" si="31"/>
        <v>18</v>
      </c>
      <c r="E38" s="226">
        <f t="shared" si="32"/>
        <v>0</v>
      </c>
      <c r="F38" s="226">
        <f t="shared" si="33"/>
        <v>0</v>
      </c>
      <c r="G38" s="226">
        <f t="shared" si="34"/>
        <v>0</v>
      </c>
      <c r="H38" s="226">
        <f t="shared" si="35"/>
        <v>0</v>
      </c>
      <c r="I38" s="75"/>
      <c r="J38" s="76"/>
      <c r="K38" s="76"/>
      <c r="L38" s="76"/>
      <c r="M38" s="76"/>
      <c r="N38" s="64"/>
      <c r="O38" s="67"/>
      <c r="P38" s="75"/>
      <c r="Q38" s="76"/>
      <c r="R38" s="76"/>
      <c r="S38" s="76"/>
      <c r="T38" s="76"/>
      <c r="U38" s="64"/>
      <c r="V38" s="67"/>
      <c r="W38" s="82"/>
      <c r="X38" s="83"/>
      <c r="Y38" s="83"/>
      <c r="Z38" s="76"/>
      <c r="AA38" s="76"/>
      <c r="AB38" s="64"/>
      <c r="AC38" s="67"/>
      <c r="AD38" s="82">
        <v>18</v>
      </c>
      <c r="AE38" s="83"/>
      <c r="AF38" s="83"/>
      <c r="AG38" s="76"/>
      <c r="AH38" s="76"/>
      <c r="AI38" s="64" t="s">
        <v>102</v>
      </c>
      <c r="AJ38" s="67">
        <v>3</v>
      </c>
      <c r="AK38" s="75"/>
      <c r="AL38" s="76"/>
      <c r="AM38" s="76"/>
      <c r="AN38" s="76"/>
      <c r="AO38" s="76"/>
      <c r="AP38" s="64"/>
      <c r="AQ38" s="67"/>
      <c r="AR38" s="75"/>
      <c r="AS38" s="76"/>
      <c r="AT38" s="76"/>
      <c r="AU38" s="76"/>
      <c r="AV38" s="76"/>
      <c r="AW38" s="64"/>
      <c r="AX38" s="68"/>
      <c r="AY38" s="189"/>
      <c r="AZ38" s="189"/>
      <c r="DF38" s="191"/>
    </row>
    <row r="39" spans="1:110" s="190" customFormat="1" ht="12.75">
      <c r="A39" s="201" t="s">
        <v>111</v>
      </c>
      <c r="B39" s="185" t="s">
        <v>70</v>
      </c>
      <c r="C39" s="61">
        <f t="shared" si="30"/>
        <v>30</v>
      </c>
      <c r="D39" s="225">
        <f t="shared" si="31"/>
        <v>15</v>
      </c>
      <c r="E39" s="226">
        <f t="shared" si="32"/>
        <v>0</v>
      </c>
      <c r="F39" s="226">
        <f t="shared" si="33"/>
        <v>0</v>
      </c>
      <c r="G39" s="226">
        <f t="shared" si="34"/>
        <v>0</v>
      </c>
      <c r="H39" s="226">
        <f t="shared" si="35"/>
        <v>15</v>
      </c>
      <c r="I39" s="75">
        <v>15</v>
      </c>
      <c r="J39" s="76"/>
      <c r="K39" s="76"/>
      <c r="L39" s="76"/>
      <c r="M39" s="76">
        <v>15</v>
      </c>
      <c r="N39" s="64" t="s">
        <v>127</v>
      </c>
      <c r="O39" s="67">
        <v>5</v>
      </c>
      <c r="P39" s="75"/>
      <c r="Q39" s="76"/>
      <c r="R39" s="76"/>
      <c r="S39" s="76"/>
      <c r="T39" s="76"/>
      <c r="U39" s="64"/>
      <c r="V39" s="67"/>
      <c r="W39" s="82"/>
      <c r="X39" s="83"/>
      <c r="Y39" s="83"/>
      <c r="Z39" s="76"/>
      <c r="AA39" s="76"/>
      <c r="AB39" s="64"/>
      <c r="AC39" s="67"/>
      <c r="AD39" s="82"/>
      <c r="AE39" s="83"/>
      <c r="AF39" s="83"/>
      <c r="AG39" s="76"/>
      <c r="AH39" s="76"/>
      <c r="AI39" s="64"/>
      <c r="AJ39" s="67"/>
      <c r="AK39" s="75"/>
      <c r="AL39" s="76"/>
      <c r="AM39" s="76"/>
      <c r="AN39" s="76"/>
      <c r="AO39" s="76"/>
      <c r="AP39" s="64"/>
      <c r="AQ39" s="67"/>
      <c r="AR39" s="75"/>
      <c r="AS39" s="76"/>
      <c r="AT39" s="76"/>
      <c r="AU39" s="76"/>
      <c r="AV39" s="76"/>
      <c r="AW39" s="64"/>
      <c r="AX39" s="68"/>
      <c r="AY39" s="189"/>
      <c r="AZ39" s="189"/>
      <c r="DF39" s="191"/>
    </row>
    <row r="40" spans="1:110" s="190" customFormat="1" ht="12.75">
      <c r="A40" s="201" t="s">
        <v>112</v>
      </c>
      <c r="B40" s="185" t="s">
        <v>71</v>
      </c>
      <c r="C40" s="61">
        <f t="shared" si="30"/>
        <v>27</v>
      </c>
      <c r="D40" s="225">
        <f t="shared" si="31"/>
        <v>9</v>
      </c>
      <c r="E40" s="226">
        <f t="shared" si="32"/>
        <v>0</v>
      </c>
      <c r="F40" s="226">
        <f t="shared" si="33"/>
        <v>0</v>
      </c>
      <c r="G40" s="226">
        <f t="shared" si="34"/>
        <v>0</v>
      </c>
      <c r="H40" s="226">
        <f t="shared" si="35"/>
        <v>18</v>
      </c>
      <c r="I40" s="75"/>
      <c r="J40" s="76"/>
      <c r="K40" s="76"/>
      <c r="L40" s="76"/>
      <c r="M40" s="76"/>
      <c r="N40" s="64"/>
      <c r="O40" s="67"/>
      <c r="P40" s="75">
        <v>9</v>
      </c>
      <c r="Q40" s="76"/>
      <c r="R40" s="76"/>
      <c r="S40" s="76"/>
      <c r="T40" s="76">
        <v>18</v>
      </c>
      <c r="U40" s="64" t="s">
        <v>127</v>
      </c>
      <c r="V40" s="67">
        <v>4</v>
      </c>
      <c r="W40" s="82"/>
      <c r="X40" s="83"/>
      <c r="Y40" s="83"/>
      <c r="Z40" s="76"/>
      <c r="AA40" s="76"/>
      <c r="AB40" s="64"/>
      <c r="AC40" s="67"/>
      <c r="AD40" s="82"/>
      <c r="AE40" s="83"/>
      <c r="AF40" s="83"/>
      <c r="AG40" s="76"/>
      <c r="AH40" s="76"/>
      <c r="AI40" s="64"/>
      <c r="AJ40" s="67"/>
      <c r="AK40" s="75"/>
      <c r="AL40" s="76"/>
      <c r="AM40" s="76"/>
      <c r="AN40" s="76"/>
      <c r="AO40" s="76"/>
      <c r="AP40" s="64"/>
      <c r="AQ40" s="67"/>
      <c r="AR40" s="75"/>
      <c r="AS40" s="76"/>
      <c r="AT40" s="76"/>
      <c r="AU40" s="76"/>
      <c r="AV40" s="76"/>
      <c r="AW40" s="64"/>
      <c r="AX40" s="68"/>
      <c r="AY40" s="189"/>
      <c r="AZ40" s="189"/>
      <c r="DF40" s="191"/>
    </row>
    <row r="41" spans="1:110" s="80" customFormat="1" ht="12.75">
      <c r="A41" s="161" t="s">
        <v>113</v>
      </c>
      <c r="B41" s="185" t="s">
        <v>72</v>
      </c>
      <c r="C41" s="61">
        <f t="shared" si="30"/>
        <v>18</v>
      </c>
      <c r="D41" s="225">
        <f t="shared" si="31"/>
        <v>0</v>
      </c>
      <c r="E41" s="226">
        <f t="shared" si="32"/>
        <v>0</v>
      </c>
      <c r="F41" s="226">
        <f t="shared" si="33"/>
        <v>0</v>
      </c>
      <c r="G41" s="226">
        <f t="shared" si="34"/>
        <v>0</v>
      </c>
      <c r="H41" s="226">
        <f t="shared" si="35"/>
        <v>18</v>
      </c>
      <c r="I41" s="75"/>
      <c r="J41" s="76"/>
      <c r="K41" s="76"/>
      <c r="L41" s="76"/>
      <c r="M41" s="76"/>
      <c r="N41" s="64"/>
      <c r="O41" s="67"/>
      <c r="P41" s="75"/>
      <c r="Q41" s="76"/>
      <c r="R41" s="76"/>
      <c r="S41" s="76"/>
      <c r="T41" s="76"/>
      <c r="U41" s="64"/>
      <c r="V41" s="67"/>
      <c r="W41" s="82"/>
      <c r="X41" s="83"/>
      <c r="Y41" s="83"/>
      <c r="Z41" s="76"/>
      <c r="AA41" s="76"/>
      <c r="AB41" s="64"/>
      <c r="AC41" s="67"/>
      <c r="AD41" s="82"/>
      <c r="AE41" s="83"/>
      <c r="AF41" s="83"/>
      <c r="AG41" s="76"/>
      <c r="AH41" s="76">
        <v>18</v>
      </c>
      <c r="AI41" s="64" t="s">
        <v>128</v>
      </c>
      <c r="AJ41" s="67">
        <v>3</v>
      </c>
      <c r="AK41" s="75"/>
      <c r="AL41" s="76"/>
      <c r="AM41" s="76"/>
      <c r="AN41" s="76"/>
      <c r="AO41" s="76"/>
      <c r="AP41" s="64"/>
      <c r="AQ41" s="67"/>
      <c r="AR41" s="75"/>
      <c r="AS41" s="76"/>
      <c r="AT41" s="76"/>
      <c r="AU41" s="76"/>
      <c r="AV41" s="76"/>
      <c r="AW41" s="64"/>
      <c r="AX41" s="68"/>
      <c r="AY41" s="69"/>
      <c r="AZ41" s="69"/>
      <c r="BA41" s="59"/>
      <c r="DF41" s="58"/>
    </row>
    <row r="42" spans="1:110" s="190" customFormat="1" ht="12.75">
      <c r="A42" s="201" t="s">
        <v>114</v>
      </c>
      <c r="B42" s="185" t="s">
        <v>73</v>
      </c>
      <c r="C42" s="61">
        <f t="shared" si="30"/>
        <v>27</v>
      </c>
      <c r="D42" s="225">
        <f t="shared" si="31"/>
        <v>9</v>
      </c>
      <c r="E42" s="226">
        <f t="shared" si="32"/>
        <v>0</v>
      </c>
      <c r="F42" s="226">
        <f t="shared" si="33"/>
        <v>0</v>
      </c>
      <c r="G42" s="226">
        <f t="shared" si="34"/>
        <v>0</v>
      </c>
      <c r="H42" s="226">
        <f t="shared" si="35"/>
        <v>18</v>
      </c>
      <c r="I42" s="75"/>
      <c r="J42" s="76"/>
      <c r="K42" s="76"/>
      <c r="L42" s="76"/>
      <c r="M42" s="76"/>
      <c r="N42" s="64"/>
      <c r="O42" s="67"/>
      <c r="P42" s="75">
        <v>9</v>
      </c>
      <c r="Q42" s="76"/>
      <c r="R42" s="76"/>
      <c r="S42" s="76"/>
      <c r="T42" s="76">
        <v>18</v>
      </c>
      <c r="U42" s="64" t="s">
        <v>127</v>
      </c>
      <c r="V42" s="67">
        <v>4</v>
      </c>
      <c r="W42" s="82"/>
      <c r="X42" s="83"/>
      <c r="Y42" s="83"/>
      <c r="Z42" s="76"/>
      <c r="AA42" s="76"/>
      <c r="AB42" s="64"/>
      <c r="AC42" s="67"/>
      <c r="AD42" s="82"/>
      <c r="AE42" s="83"/>
      <c r="AF42" s="83"/>
      <c r="AG42" s="76"/>
      <c r="AH42" s="76"/>
      <c r="AI42" s="64"/>
      <c r="AJ42" s="67"/>
      <c r="AK42" s="75"/>
      <c r="AL42" s="76"/>
      <c r="AM42" s="76"/>
      <c r="AN42" s="76"/>
      <c r="AO42" s="76"/>
      <c r="AP42" s="64"/>
      <c r="AQ42" s="67"/>
      <c r="AR42" s="75"/>
      <c r="AS42" s="76"/>
      <c r="AT42" s="76"/>
      <c r="AU42" s="76"/>
      <c r="AV42" s="76"/>
      <c r="AW42" s="64"/>
      <c r="AX42" s="68"/>
      <c r="AY42" s="189"/>
      <c r="AZ42" s="189"/>
      <c r="DF42" s="191"/>
    </row>
    <row r="43" spans="1:110" s="70" customFormat="1" ht="12.75">
      <c r="A43" s="161" t="s">
        <v>115</v>
      </c>
      <c r="B43" s="185" t="s">
        <v>74</v>
      </c>
      <c r="C43" s="61">
        <f t="shared" si="30"/>
        <v>60</v>
      </c>
      <c r="D43" s="225">
        <f t="shared" si="31"/>
        <v>0</v>
      </c>
      <c r="E43" s="226">
        <f t="shared" si="32"/>
        <v>0</v>
      </c>
      <c r="F43" s="226">
        <f t="shared" si="33"/>
        <v>60</v>
      </c>
      <c r="G43" s="226">
        <f t="shared" si="34"/>
        <v>0</v>
      </c>
      <c r="H43" s="226">
        <f t="shared" si="35"/>
        <v>0</v>
      </c>
      <c r="I43" s="75"/>
      <c r="J43" s="76"/>
      <c r="K43" s="76"/>
      <c r="L43" s="76"/>
      <c r="M43" s="76"/>
      <c r="N43" s="64"/>
      <c r="O43" s="67"/>
      <c r="P43" s="75"/>
      <c r="Q43" s="76"/>
      <c r="R43" s="76"/>
      <c r="S43" s="76"/>
      <c r="T43" s="76"/>
      <c r="U43" s="64"/>
      <c r="V43" s="67"/>
      <c r="W43" s="75"/>
      <c r="X43" s="76"/>
      <c r="Y43" s="76"/>
      <c r="Z43" s="76"/>
      <c r="AA43" s="76"/>
      <c r="AB43" s="64"/>
      <c r="AC43" s="67"/>
      <c r="AD43" s="82"/>
      <c r="AE43" s="83"/>
      <c r="AF43" s="83"/>
      <c r="AG43" s="76"/>
      <c r="AH43" s="76"/>
      <c r="AI43" s="64"/>
      <c r="AJ43" s="67"/>
      <c r="AK43" s="75"/>
      <c r="AL43" s="76"/>
      <c r="AM43" s="76">
        <v>30</v>
      </c>
      <c r="AN43" s="76"/>
      <c r="AO43" s="76"/>
      <c r="AP43" s="64" t="s">
        <v>128</v>
      </c>
      <c r="AQ43" s="67">
        <v>3</v>
      </c>
      <c r="AR43" s="75"/>
      <c r="AS43" s="76"/>
      <c r="AT43" s="76">
        <v>30</v>
      </c>
      <c r="AU43" s="76"/>
      <c r="AV43" s="76"/>
      <c r="AW43" s="64" t="s">
        <v>128</v>
      </c>
      <c r="AX43" s="68">
        <v>3</v>
      </c>
      <c r="AY43" s="69"/>
      <c r="AZ43" s="69"/>
      <c r="BA43" s="59"/>
      <c r="DF43" s="58"/>
    </row>
    <row r="44" spans="1:110" s="70" customFormat="1" ht="11.25" hidden="1">
      <c r="A44" s="158"/>
      <c r="B44" s="164" t="s">
        <v>31</v>
      </c>
      <c r="C44" s="154">
        <f>D44+E44+F44+G44+H44</f>
        <v>0</v>
      </c>
      <c r="D44" s="229">
        <f aca="true" t="shared" si="36" ref="D44:H48">SUM(I44+P44+W44+AD44+AK44+AR44)</f>
        <v>0</v>
      </c>
      <c r="E44" s="230">
        <f t="shared" si="36"/>
        <v>0</v>
      </c>
      <c r="F44" s="230">
        <f t="shared" si="36"/>
        <v>0</v>
      </c>
      <c r="G44" s="230">
        <f t="shared" si="36"/>
        <v>0</v>
      </c>
      <c r="H44" s="230">
        <f t="shared" si="36"/>
        <v>0</v>
      </c>
      <c r="I44" s="159"/>
      <c r="J44" s="160"/>
      <c r="K44" s="160"/>
      <c r="L44" s="160"/>
      <c r="M44" s="160"/>
      <c r="N44" s="155"/>
      <c r="O44" s="156"/>
      <c r="P44" s="159"/>
      <c r="Q44" s="160"/>
      <c r="R44" s="160"/>
      <c r="S44" s="160"/>
      <c r="T44" s="160"/>
      <c r="U44" s="155"/>
      <c r="V44" s="156"/>
      <c r="W44" s="159"/>
      <c r="X44" s="160"/>
      <c r="Y44" s="160"/>
      <c r="Z44" s="160"/>
      <c r="AA44" s="160"/>
      <c r="AB44" s="155"/>
      <c r="AC44" s="156"/>
      <c r="AD44" s="159"/>
      <c r="AE44" s="160"/>
      <c r="AF44" s="160"/>
      <c r="AG44" s="160"/>
      <c r="AH44" s="160"/>
      <c r="AI44" s="155"/>
      <c r="AJ44" s="156"/>
      <c r="AK44" s="159"/>
      <c r="AL44" s="160"/>
      <c r="AM44" s="160"/>
      <c r="AN44" s="160"/>
      <c r="AO44" s="160"/>
      <c r="AP44" s="155"/>
      <c r="AQ44" s="156"/>
      <c r="AR44" s="159"/>
      <c r="AS44" s="160"/>
      <c r="AT44" s="160"/>
      <c r="AU44" s="160"/>
      <c r="AV44" s="160"/>
      <c r="AW44" s="155"/>
      <c r="AX44" s="157"/>
      <c r="AY44" s="69"/>
      <c r="AZ44" s="69"/>
      <c r="BA44" s="59"/>
      <c r="DF44" s="58"/>
    </row>
    <row r="45" spans="1:110" s="80" customFormat="1" ht="11.25" hidden="1">
      <c r="A45" s="158"/>
      <c r="B45" s="164" t="s">
        <v>32</v>
      </c>
      <c r="C45" s="154">
        <f>D45+E45+F45+G45+H45</f>
        <v>0</v>
      </c>
      <c r="D45" s="229">
        <f t="shared" si="36"/>
        <v>0</v>
      </c>
      <c r="E45" s="230">
        <f t="shared" si="36"/>
        <v>0</v>
      </c>
      <c r="F45" s="230">
        <f t="shared" si="36"/>
        <v>0</v>
      </c>
      <c r="G45" s="230">
        <f t="shared" si="36"/>
        <v>0</v>
      </c>
      <c r="H45" s="230">
        <f t="shared" si="36"/>
        <v>0</v>
      </c>
      <c r="I45" s="159"/>
      <c r="J45" s="160"/>
      <c r="K45" s="160"/>
      <c r="L45" s="160"/>
      <c r="M45" s="160"/>
      <c r="N45" s="155"/>
      <c r="O45" s="156"/>
      <c r="P45" s="159"/>
      <c r="Q45" s="160"/>
      <c r="R45" s="160"/>
      <c r="S45" s="160"/>
      <c r="T45" s="160"/>
      <c r="U45" s="155"/>
      <c r="V45" s="156"/>
      <c r="W45" s="159"/>
      <c r="X45" s="160"/>
      <c r="Y45" s="160"/>
      <c r="Z45" s="160"/>
      <c r="AA45" s="160"/>
      <c r="AB45" s="155"/>
      <c r="AC45" s="156"/>
      <c r="AD45" s="159"/>
      <c r="AE45" s="160"/>
      <c r="AF45" s="160"/>
      <c r="AG45" s="160"/>
      <c r="AH45" s="160"/>
      <c r="AI45" s="155"/>
      <c r="AJ45" s="156"/>
      <c r="AK45" s="159"/>
      <c r="AL45" s="160"/>
      <c r="AM45" s="160"/>
      <c r="AN45" s="160"/>
      <c r="AO45" s="160"/>
      <c r="AP45" s="155"/>
      <c r="AQ45" s="156"/>
      <c r="AR45" s="159"/>
      <c r="AS45" s="160"/>
      <c r="AT45" s="160"/>
      <c r="AU45" s="160"/>
      <c r="AV45" s="160"/>
      <c r="AW45" s="155"/>
      <c r="AX45" s="157"/>
      <c r="AY45" s="69"/>
      <c r="AZ45" s="69"/>
      <c r="BA45" s="59"/>
      <c r="DF45" s="58"/>
    </row>
    <row r="46" spans="1:110" s="80" customFormat="1" ht="11.25" hidden="1">
      <c r="A46" s="158"/>
      <c r="B46" s="164" t="s">
        <v>33</v>
      </c>
      <c r="C46" s="154">
        <f>D46+E46+F46+G46+H46</f>
        <v>0</v>
      </c>
      <c r="D46" s="229">
        <f t="shared" si="36"/>
        <v>0</v>
      </c>
      <c r="E46" s="230">
        <f t="shared" si="36"/>
        <v>0</v>
      </c>
      <c r="F46" s="230">
        <f t="shared" si="36"/>
        <v>0</v>
      </c>
      <c r="G46" s="230">
        <f t="shared" si="36"/>
        <v>0</v>
      </c>
      <c r="H46" s="230">
        <f t="shared" si="36"/>
        <v>0</v>
      </c>
      <c r="I46" s="159"/>
      <c r="J46" s="160"/>
      <c r="K46" s="160"/>
      <c r="L46" s="160"/>
      <c r="M46" s="160"/>
      <c r="N46" s="155"/>
      <c r="O46" s="156"/>
      <c r="P46" s="159"/>
      <c r="Q46" s="160"/>
      <c r="R46" s="160"/>
      <c r="S46" s="160"/>
      <c r="T46" s="160"/>
      <c r="U46" s="155"/>
      <c r="V46" s="156"/>
      <c r="W46" s="159"/>
      <c r="X46" s="160"/>
      <c r="Y46" s="160"/>
      <c r="Z46" s="160"/>
      <c r="AA46" s="160"/>
      <c r="AB46" s="155"/>
      <c r="AC46" s="156"/>
      <c r="AD46" s="159"/>
      <c r="AE46" s="160"/>
      <c r="AF46" s="160"/>
      <c r="AG46" s="160"/>
      <c r="AH46" s="160"/>
      <c r="AI46" s="155"/>
      <c r="AJ46" s="156"/>
      <c r="AK46" s="159"/>
      <c r="AL46" s="160"/>
      <c r="AM46" s="160"/>
      <c r="AN46" s="160"/>
      <c r="AO46" s="160"/>
      <c r="AP46" s="155"/>
      <c r="AQ46" s="156"/>
      <c r="AR46" s="159"/>
      <c r="AS46" s="160"/>
      <c r="AT46" s="160"/>
      <c r="AU46" s="160"/>
      <c r="AV46" s="160"/>
      <c r="AW46" s="155"/>
      <c r="AX46" s="157"/>
      <c r="AY46" s="69"/>
      <c r="AZ46" s="69"/>
      <c r="BA46" s="59"/>
      <c r="DF46" s="58"/>
    </row>
    <row r="47" spans="1:110" s="80" customFormat="1" ht="11.25" hidden="1">
      <c r="A47" s="158"/>
      <c r="B47" s="164" t="s">
        <v>34</v>
      </c>
      <c r="C47" s="154">
        <f>D47+E47+F47+G47+H47</f>
        <v>0</v>
      </c>
      <c r="D47" s="229">
        <f t="shared" si="36"/>
        <v>0</v>
      </c>
      <c r="E47" s="230">
        <f t="shared" si="36"/>
        <v>0</v>
      </c>
      <c r="F47" s="230">
        <f t="shared" si="36"/>
        <v>0</v>
      </c>
      <c r="G47" s="230">
        <f t="shared" si="36"/>
        <v>0</v>
      </c>
      <c r="H47" s="230">
        <f t="shared" si="36"/>
        <v>0</v>
      </c>
      <c r="I47" s="159"/>
      <c r="J47" s="160"/>
      <c r="K47" s="160"/>
      <c r="L47" s="160"/>
      <c r="M47" s="160"/>
      <c r="N47" s="155"/>
      <c r="O47" s="156"/>
      <c r="P47" s="159"/>
      <c r="Q47" s="160"/>
      <c r="R47" s="160"/>
      <c r="S47" s="160"/>
      <c r="T47" s="160"/>
      <c r="U47" s="155"/>
      <c r="V47" s="156"/>
      <c r="W47" s="159"/>
      <c r="X47" s="160"/>
      <c r="Y47" s="160"/>
      <c r="Z47" s="160"/>
      <c r="AA47" s="160"/>
      <c r="AB47" s="155"/>
      <c r="AC47" s="156"/>
      <c r="AD47" s="159"/>
      <c r="AE47" s="160"/>
      <c r="AF47" s="160"/>
      <c r="AG47" s="160"/>
      <c r="AH47" s="160"/>
      <c r="AI47" s="155"/>
      <c r="AJ47" s="156"/>
      <c r="AK47" s="159"/>
      <c r="AL47" s="160"/>
      <c r="AM47" s="160"/>
      <c r="AN47" s="160"/>
      <c r="AO47" s="160"/>
      <c r="AP47" s="155"/>
      <c r="AQ47" s="156"/>
      <c r="AR47" s="159"/>
      <c r="AS47" s="160"/>
      <c r="AT47" s="160"/>
      <c r="AU47" s="160"/>
      <c r="AV47" s="160"/>
      <c r="AW47" s="155"/>
      <c r="AX47" s="156"/>
      <c r="AY47" s="69"/>
      <c r="AZ47" s="69"/>
      <c r="BA47" s="59"/>
      <c r="DF47" s="58"/>
    </row>
    <row r="48" spans="1:110" s="80" customFormat="1" ht="11.25" hidden="1">
      <c r="A48" s="158"/>
      <c r="B48" s="164" t="s">
        <v>35</v>
      </c>
      <c r="C48" s="154">
        <f>D48+E48+F48+G48+H48</f>
        <v>0</v>
      </c>
      <c r="D48" s="229">
        <f t="shared" si="36"/>
        <v>0</v>
      </c>
      <c r="E48" s="230">
        <f t="shared" si="36"/>
        <v>0</v>
      </c>
      <c r="F48" s="230">
        <f t="shared" si="36"/>
        <v>0</v>
      </c>
      <c r="G48" s="230">
        <f t="shared" si="36"/>
        <v>0</v>
      </c>
      <c r="H48" s="230">
        <f t="shared" si="36"/>
        <v>0</v>
      </c>
      <c r="I48" s="159"/>
      <c r="J48" s="160"/>
      <c r="K48" s="160"/>
      <c r="L48" s="160"/>
      <c r="M48" s="160"/>
      <c r="N48" s="155"/>
      <c r="O48" s="156"/>
      <c r="P48" s="159"/>
      <c r="Q48" s="160"/>
      <c r="R48" s="160"/>
      <c r="S48" s="160"/>
      <c r="T48" s="160"/>
      <c r="U48" s="155"/>
      <c r="V48" s="156"/>
      <c r="W48" s="159"/>
      <c r="X48" s="160"/>
      <c r="Y48" s="160"/>
      <c r="Z48" s="160"/>
      <c r="AA48" s="160"/>
      <c r="AB48" s="155"/>
      <c r="AC48" s="156"/>
      <c r="AD48" s="159"/>
      <c r="AE48" s="160"/>
      <c r="AF48" s="160"/>
      <c r="AG48" s="160"/>
      <c r="AH48" s="160"/>
      <c r="AI48" s="155"/>
      <c r="AJ48" s="156"/>
      <c r="AK48" s="159"/>
      <c r="AL48" s="160"/>
      <c r="AM48" s="160"/>
      <c r="AN48" s="160"/>
      <c r="AO48" s="160"/>
      <c r="AP48" s="155"/>
      <c r="AQ48" s="156"/>
      <c r="AR48" s="159"/>
      <c r="AS48" s="160"/>
      <c r="AT48" s="160"/>
      <c r="AU48" s="160"/>
      <c r="AV48" s="160"/>
      <c r="AW48" s="155"/>
      <c r="AX48" s="156"/>
      <c r="AY48" s="69"/>
      <c r="AZ48" s="69"/>
      <c r="BA48" s="59"/>
      <c r="DF48" s="58"/>
    </row>
    <row r="49" spans="1:110" s="209" customFormat="1" ht="23.25" customHeight="1">
      <c r="A49" s="205" t="s">
        <v>116</v>
      </c>
      <c r="B49" s="206" t="s">
        <v>75</v>
      </c>
      <c r="C49" s="205">
        <f>SUM(C50+C51)</f>
        <v>51</v>
      </c>
      <c r="D49" s="207">
        <f>SUM(D50+D51)</f>
        <v>33</v>
      </c>
      <c r="E49" s="207">
        <f>SUM(E50+E51)</f>
        <v>18</v>
      </c>
      <c r="F49" s="207">
        <f aca="true" t="shared" si="37" ref="F49:M49">SUM(F50:F66)</f>
        <v>0</v>
      </c>
      <c r="G49" s="207">
        <f t="shared" si="37"/>
        <v>0</v>
      </c>
      <c r="H49" s="207">
        <f>SUM(H50+H51)</f>
        <v>0</v>
      </c>
      <c r="I49" s="207">
        <f t="shared" si="37"/>
        <v>0</v>
      </c>
      <c r="J49" s="207">
        <f t="shared" si="37"/>
        <v>0</v>
      </c>
      <c r="K49" s="207">
        <f t="shared" si="37"/>
        <v>0</v>
      </c>
      <c r="L49" s="207">
        <f t="shared" si="37"/>
        <v>0</v>
      </c>
      <c r="M49" s="207">
        <f t="shared" si="37"/>
        <v>0</v>
      </c>
      <c r="N49" s="207">
        <f>COUNTIF(N50:N66,"E")</f>
        <v>0</v>
      </c>
      <c r="O49" s="207">
        <f aca="true" t="shared" si="38" ref="O49:T49">SUM(O50:O66)</f>
        <v>0</v>
      </c>
      <c r="P49" s="207">
        <f t="shared" si="38"/>
        <v>0</v>
      </c>
      <c r="Q49" s="207">
        <f t="shared" si="38"/>
        <v>0</v>
      </c>
      <c r="R49" s="207">
        <f t="shared" si="38"/>
        <v>0</v>
      </c>
      <c r="S49" s="207">
        <f t="shared" si="38"/>
        <v>0</v>
      </c>
      <c r="T49" s="207">
        <f t="shared" si="38"/>
        <v>0</v>
      </c>
      <c r="U49" s="207">
        <f>COUNTIF(U50:U66,"E")</f>
        <v>0</v>
      </c>
      <c r="V49" s="207">
        <f>SUM(V50:V66)</f>
        <v>0</v>
      </c>
      <c r="W49" s="207">
        <f aca="true" t="shared" si="39" ref="W49:AC49">SUM(W50+W51)</f>
        <v>18</v>
      </c>
      <c r="X49" s="207">
        <f t="shared" si="39"/>
        <v>0</v>
      </c>
      <c r="Y49" s="207">
        <f t="shared" si="39"/>
        <v>0</v>
      </c>
      <c r="Z49" s="207">
        <f t="shared" si="39"/>
        <v>0</v>
      </c>
      <c r="AA49" s="207">
        <f t="shared" si="39"/>
        <v>0</v>
      </c>
      <c r="AB49" s="207" t="e">
        <f t="shared" si="39"/>
        <v>#VALUE!</v>
      </c>
      <c r="AC49" s="207">
        <f t="shared" si="39"/>
        <v>2</v>
      </c>
      <c r="AD49" s="207">
        <f>SUM(AD50:AD66)</f>
        <v>15</v>
      </c>
      <c r="AE49" s="207">
        <f>SUM(AE50:AE66)</f>
        <v>18</v>
      </c>
      <c r="AF49" s="207">
        <f>SUM(AF50:AF66)</f>
        <v>0</v>
      </c>
      <c r="AG49" s="207">
        <f>SUM(AG50:AG66)</f>
        <v>0</v>
      </c>
      <c r="AH49" s="207">
        <f>SUM(AH50:AH66)</f>
        <v>0</v>
      </c>
      <c r="AI49" s="207">
        <f>COUNTIF(AI50:AI66,"E")</f>
        <v>0</v>
      </c>
      <c r="AJ49" s="207">
        <f>SUM(AJ50:AJ66)</f>
        <v>13</v>
      </c>
      <c r="AK49" s="207">
        <v>0</v>
      </c>
      <c r="AL49" s="207">
        <v>0</v>
      </c>
      <c r="AM49" s="207">
        <f>SUM(AM50:AM66)</f>
        <v>0</v>
      </c>
      <c r="AN49" s="207">
        <f>SUM(AN50:AN66)</f>
        <v>0</v>
      </c>
      <c r="AO49" s="207">
        <v>0</v>
      </c>
      <c r="AP49" s="207">
        <f>COUNTIF(AP50:AP66,"E")</f>
        <v>0</v>
      </c>
      <c r="AQ49" s="207">
        <v>0</v>
      </c>
      <c r="AR49" s="207">
        <v>0</v>
      </c>
      <c r="AS49" s="207">
        <v>0</v>
      </c>
      <c r="AT49" s="207">
        <f>SUM(AT50:AT66)</f>
        <v>0</v>
      </c>
      <c r="AU49" s="207">
        <f>SUM(AU50:AU66)</f>
        <v>0</v>
      </c>
      <c r="AV49" s="207">
        <v>0</v>
      </c>
      <c r="AW49" s="207">
        <v>0</v>
      </c>
      <c r="AX49" s="207">
        <v>0</v>
      </c>
      <c r="AY49" s="208"/>
      <c r="AZ49" s="208"/>
      <c r="DF49" s="210"/>
    </row>
    <row r="50" spans="1:110" s="190" customFormat="1" ht="12.75">
      <c r="A50" s="202" t="s">
        <v>117</v>
      </c>
      <c r="B50" s="231" t="s">
        <v>76</v>
      </c>
      <c r="C50" s="149">
        <f aca="true" t="shared" si="40" ref="C50:C66">D50+E50+F50+G50+H50</f>
        <v>33</v>
      </c>
      <c r="D50" s="225">
        <f>SUM(I50+P50+W50+AD50+AK50+AR50)</f>
        <v>15</v>
      </c>
      <c r="E50" s="226">
        <f>SUM(J50+Q50+X50+AE50+AL50+AS50)</f>
        <v>18</v>
      </c>
      <c r="F50" s="226">
        <f>SUM(K50+R50+Y50+AF50+AM50+AT50)</f>
        <v>0</v>
      </c>
      <c r="G50" s="226">
        <f>SUM(L50+S50+Z50+AG50+AN50+AU50)</f>
        <v>0</v>
      </c>
      <c r="H50" s="226">
        <f>SUM(M50+T50+AA50+AH50+AO50+AV50)</f>
        <v>0</v>
      </c>
      <c r="I50" s="82"/>
      <c r="J50" s="83"/>
      <c r="K50" s="83"/>
      <c r="L50" s="83"/>
      <c r="M50" s="83"/>
      <c r="N50" s="64"/>
      <c r="O50" s="67"/>
      <c r="P50" s="82"/>
      <c r="Q50" s="83"/>
      <c r="R50" s="83"/>
      <c r="S50" s="83"/>
      <c r="T50" s="83"/>
      <c r="U50" s="64"/>
      <c r="V50" s="67"/>
      <c r="W50" s="82"/>
      <c r="X50" s="83"/>
      <c r="Y50" s="83"/>
      <c r="Z50" s="83"/>
      <c r="AA50" s="83"/>
      <c r="AB50" s="64"/>
      <c r="AC50" s="67"/>
      <c r="AD50" s="82">
        <v>15</v>
      </c>
      <c r="AE50" s="83">
        <v>18</v>
      </c>
      <c r="AF50" s="83"/>
      <c r="AG50" s="83"/>
      <c r="AH50" s="83"/>
      <c r="AI50" s="64" t="s">
        <v>127</v>
      </c>
      <c r="AJ50" s="84">
        <v>5</v>
      </c>
      <c r="AK50" s="75"/>
      <c r="AL50" s="76"/>
      <c r="AM50" s="76"/>
      <c r="AN50" s="76"/>
      <c r="AO50" s="76"/>
      <c r="AP50" s="64"/>
      <c r="AQ50" s="67"/>
      <c r="AR50" s="75"/>
      <c r="AS50" s="76"/>
      <c r="AT50" s="76"/>
      <c r="AU50" s="76"/>
      <c r="AV50" s="76"/>
      <c r="AW50" s="64"/>
      <c r="AX50" s="68"/>
      <c r="AY50" s="189"/>
      <c r="AZ50" s="189"/>
      <c r="DF50" s="191"/>
    </row>
    <row r="51" spans="1:110" s="80" customFormat="1" ht="13.5" customHeight="1">
      <c r="A51" s="178" t="s">
        <v>118</v>
      </c>
      <c r="B51" s="183" t="s">
        <v>77</v>
      </c>
      <c r="C51" s="149">
        <f t="shared" si="40"/>
        <v>18</v>
      </c>
      <c r="D51" s="225">
        <f>SUM(I51+P51+W51+AD51+AK51+AR51)</f>
        <v>18</v>
      </c>
      <c r="E51" s="226">
        <f>SUM(J51+Q51+X51+AE51+AL51+AS51)</f>
        <v>0</v>
      </c>
      <c r="F51" s="226">
        <f aca="true" t="shared" si="41" ref="F51:F66">SUM(K51+R51+Y51+AF51+AM51+AT51)</f>
        <v>0</v>
      </c>
      <c r="G51" s="226">
        <f aca="true" t="shared" si="42" ref="G51:G66">SUM(L51+S51+Z51+AG51+AN51+AU51)</f>
        <v>0</v>
      </c>
      <c r="H51" s="226">
        <f aca="true" t="shared" si="43" ref="H51:H58">SUM(M51+T51+AA51+AH51+AO51+AV51)</f>
        <v>0</v>
      </c>
      <c r="I51" s="82"/>
      <c r="J51" s="83"/>
      <c r="K51" s="83"/>
      <c r="L51" s="83"/>
      <c r="M51" s="83"/>
      <c r="N51" s="64"/>
      <c r="O51" s="67"/>
      <c r="P51" s="82"/>
      <c r="Q51" s="83"/>
      <c r="R51" s="83"/>
      <c r="S51" s="83"/>
      <c r="T51" s="83"/>
      <c r="U51" s="64"/>
      <c r="V51" s="67"/>
      <c r="W51" s="82">
        <v>18</v>
      </c>
      <c r="X51" s="83"/>
      <c r="Y51" s="83"/>
      <c r="Z51" s="83"/>
      <c r="AA51" s="83"/>
      <c r="AB51" s="64" t="s">
        <v>102</v>
      </c>
      <c r="AC51" s="67">
        <v>2</v>
      </c>
      <c r="AD51" s="82"/>
      <c r="AE51" s="83"/>
      <c r="AF51" s="83"/>
      <c r="AG51" s="83"/>
      <c r="AH51" s="83"/>
      <c r="AI51" s="64"/>
      <c r="AJ51" s="84"/>
      <c r="AK51" s="75"/>
      <c r="AL51" s="76"/>
      <c r="AM51" s="76"/>
      <c r="AN51" s="76"/>
      <c r="AO51" s="76"/>
      <c r="AP51" s="64"/>
      <c r="AQ51" s="67"/>
      <c r="AR51" s="75"/>
      <c r="AS51" s="76"/>
      <c r="AT51" s="76"/>
      <c r="AU51" s="76"/>
      <c r="AV51" s="76"/>
      <c r="AW51" s="64"/>
      <c r="AX51" s="68"/>
      <c r="AY51" s="69"/>
      <c r="AZ51" s="69"/>
      <c r="BA51" s="59"/>
      <c r="DF51" s="58"/>
    </row>
    <row r="52" spans="1:110" s="181" customFormat="1" ht="12.75">
      <c r="A52" s="165" t="s">
        <v>119</v>
      </c>
      <c r="B52" s="184" t="s">
        <v>78</v>
      </c>
      <c r="C52" s="166">
        <f aca="true" t="shared" si="44" ref="C52:L52">SUM(C53:C66)</f>
        <v>345</v>
      </c>
      <c r="D52" s="166">
        <f t="shared" si="44"/>
        <v>30</v>
      </c>
      <c r="E52" s="166">
        <f t="shared" si="44"/>
        <v>120</v>
      </c>
      <c r="F52" s="166">
        <f t="shared" si="44"/>
        <v>0</v>
      </c>
      <c r="G52" s="166">
        <f t="shared" si="44"/>
        <v>0</v>
      </c>
      <c r="H52" s="166">
        <f t="shared" si="44"/>
        <v>195</v>
      </c>
      <c r="I52" s="167">
        <f t="shared" si="44"/>
        <v>0</v>
      </c>
      <c r="J52" s="168">
        <f t="shared" si="44"/>
        <v>0</v>
      </c>
      <c r="K52" s="168">
        <f t="shared" si="44"/>
        <v>0</v>
      </c>
      <c r="L52" s="168">
        <f t="shared" si="44"/>
        <v>0</v>
      </c>
      <c r="M52" s="168">
        <f>SUM(N53:N66)</f>
        <v>0</v>
      </c>
      <c r="N52" s="169">
        <f>SUM(N53:N66)</f>
        <v>0</v>
      </c>
      <c r="O52" s="170">
        <f>SUM(P53:P66)</f>
        <v>0</v>
      </c>
      <c r="P52" s="167">
        <f aca="true" t="shared" si="45" ref="P52:AX52">SUM(P53:P66)</f>
        <v>0</v>
      </c>
      <c r="Q52" s="168">
        <f t="shared" si="45"/>
        <v>0</v>
      </c>
      <c r="R52" s="168">
        <f t="shared" si="45"/>
        <v>0</v>
      </c>
      <c r="S52" s="168">
        <f t="shared" si="45"/>
        <v>0</v>
      </c>
      <c r="T52" s="168">
        <f t="shared" si="45"/>
        <v>0</v>
      </c>
      <c r="U52" s="168">
        <f t="shared" si="45"/>
        <v>0</v>
      </c>
      <c r="V52" s="168">
        <f t="shared" si="45"/>
        <v>0</v>
      </c>
      <c r="W52" s="168">
        <f t="shared" si="45"/>
        <v>30</v>
      </c>
      <c r="X52" s="168">
        <f t="shared" si="45"/>
        <v>15</v>
      </c>
      <c r="Y52" s="168">
        <f t="shared" si="45"/>
        <v>0</v>
      </c>
      <c r="Z52" s="168">
        <f t="shared" si="45"/>
        <v>0</v>
      </c>
      <c r="AA52" s="168">
        <f t="shared" si="45"/>
        <v>0</v>
      </c>
      <c r="AB52" s="168">
        <f t="shared" si="45"/>
        <v>0</v>
      </c>
      <c r="AC52" s="168">
        <f t="shared" si="45"/>
        <v>9</v>
      </c>
      <c r="AD52" s="168">
        <f t="shared" si="45"/>
        <v>0</v>
      </c>
      <c r="AE52" s="168">
        <f t="shared" si="45"/>
        <v>0</v>
      </c>
      <c r="AF52" s="168">
        <f t="shared" si="45"/>
        <v>0</v>
      </c>
      <c r="AG52" s="168">
        <f t="shared" si="45"/>
        <v>0</v>
      </c>
      <c r="AH52" s="168">
        <f t="shared" si="45"/>
        <v>0</v>
      </c>
      <c r="AI52" s="168">
        <f t="shared" si="45"/>
        <v>0</v>
      </c>
      <c r="AJ52" s="168">
        <f t="shared" si="45"/>
        <v>4</v>
      </c>
      <c r="AK52" s="168">
        <f t="shared" si="45"/>
        <v>0</v>
      </c>
      <c r="AL52" s="168">
        <f t="shared" si="45"/>
        <v>45</v>
      </c>
      <c r="AM52" s="168">
        <f t="shared" si="45"/>
        <v>0</v>
      </c>
      <c r="AN52" s="168">
        <f t="shared" si="45"/>
        <v>0</v>
      </c>
      <c r="AO52" s="168">
        <f t="shared" si="45"/>
        <v>105</v>
      </c>
      <c r="AP52" s="169">
        <f t="shared" si="45"/>
        <v>0</v>
      </c>
      <c r="AQ52" s="171">
        <f t="shared" si="45"/>
        <v>27</v>
      </c>
      <c r="AR52" s="167">
        <f t="shared" si="45"/>
        <v>0</v>
      </c>
      <c r="AS52" s="168">
        <f t="shared" si="45"/>
        <v>60</v>
      </c>
      <c r="AT52" s="168">
        <f t="shared" si="45"/>
        <v>0</v>
      </c>
      <c r="AU52" s="168">
        <f t="shared" si="45"/>
        <v>0</v>
      </c>
      <c r="AV52" s="168">
        <f t="shared" si="45"/>
        <v>90</v>
      </c>
      <c r="AW52" s="169">
        <f t="shared" si="45"/>
        <v>0</v>
      </c>
      <c r="AX52" s="172">
        <f t="shared" si="45"/>
        <v>27</v>
      </c>
      <c r="AY52" s="180"/>
      <c r="AZ52" s="180"/>
      <c r="BA52" s="118"/>
      <c r="DF52" s="182"/>
    </row>
    <row r="53" spans="1:110" s="246" customFormat="1" ht="12.75">
      <c r="A53" s="232" t="s">
        <v>120</v>
      </c>
      <c r="B53" s="233" t="s">
        <v>156</v>
      </c>
      <c r="C53" s="234">
        <f t="shared" si="40"/>
        <v>0</v>
      </c>
      <c r="D53" s="235">
        <f>SUM(I53+P53+W53+AD53+AK53+AR53)</f>
        <v>0</v>
      </c>
      <c r="E53" s="236">
        <f>SUM(J53+Q53+X53+AE53+AL53+AS53)</f>
        <v>0</v>
      </c>
      <c r="F53" s="236">
        <f t="shared" si="41"/>
        <v>0</v>
      </c>
      <c r="G53" s="236">
        <f t="shared" si="42"/>
        <v>0</v>
      </c>
      <c r="H53" s="236">
        <f t="shared" si="43"/>
        <v>0</v>
      </c>
      <c r="I53" s="237"/>
      <c r="J53" s="238"/>
      <c r="K53" s="238"/>
      <c r="L53" s="238"/>
      <c r="M53" s="238"/>
      <c r="N53" s="239"/>
      <c r="O53" s="240"/>
      <c r="P53" s="237"/>
      <c r="Q53" s="238"/>
      <c r="R53" s="238"/>
      <c r="S53" s="238"/>
      <c r="T53" s="238"/>
      <c r="U53" s="239"/>
      <c r="V53" s="240"/>
      <c r="W53" s="237"/>
      <c r="X53" s="238"/>
      <c r="Y53" s="238"/>
      <c r="Z53" s="238"/>
      <c r="AA53" s="238"/>
      <c r="AB53" s="239"/>
      <c r="AC53" s="240">
        <v>4</v>
      </c>
      <c r="AD53" s="237"/>
      <c r="AE53" s="238"/>
      <c r="AF53" s="238"/>
      <c r="AG53" s="238"/>
      <c r="AH53" s="238"/>
      <c r="AI53" s="239"/>
      <c r="AJ53" s="240">
        <v>4</v>
      </c>
      <c r="AK53" s="241"/>
      <c r="AL53" s="242"/>
      <c r="AM53" s="242"/>
      <c r="AN53" s="242"/>
      <c r="AO53" s="242"/>
      <c r="AP53" s="239"/>
      <c r="AQ53" s="243">
        <v>4</v>
      </c>
      <c r="AR53" s="241"/>
      <c r="AS53" s="242"/>
      <c r="AT53" s="242"/>
      <c r="AU53" s="242"/>
      <c r="AV53" s="242"/>
      <c r="AW53" s="239"/>
      <c r="AX53" s="244"/>
      <c r="AY53" s="245"/>
      <c r="AZ53" s="245"/>
      <c r="DF53" s="247"/>
    </row>
    <row r="54" spans="1:110" s="190" customFormat="1" ht="12.75">
      <c r="A54" s="187" t="s">
        <v>121</v>
      </c>
      <c r="B54" s="188" t="s">
        <v>89</v>
      </c>
      <c r="C54" s="149">
        <f t="shared" si="40"/>
        <v>45</v>
      </c>
      <c r="D54" s="225">
        <f>SUM(I54+P54+W54+AD54+AK54+AR54)</f>
        <v>30</v>
      </c>
      <c r="E54" s="226">
        <v>15</v>
      </c>
      <c r="F54" s="226">
        <f t="shared" si="41"/>
        <v>0</v>
      </c>
      <c r="G54" s="226">
        <f t="shared" si="42"/>
        <v>0</v>
      </c>
      <c r="H54" s="226">
        <f t="shared" si="43"/>
        <v>0</v>
      </c>
      <c r="I54" s="82"/>
      <c r="J54" s="83"/>
      <c r="K54" s="83"/>
      <c r="L54" s="83"/>
      <c r="M54" s="83"/>
      <c r="N54" s="64"/>
      <c r="O54" s="66"/>
      <c r="P54" s="82"/>
      <c r="Q54" s="83"/>
      <c r="R54" s="83"/>
      <c r="S54" s="83"/>
      <c r="T54" s="83"/>
      <c r="U54" s="64"/>
      <c r="V54" s="66"/>
      <c r="W54" s="82">
        <v>30</v>
      </c>
      <c r="X54" s="83">
        <v>15</v>
      </c>
      <c r="Y54" s="83"/>
      <c r="Z54" s="83"/>
      <c r="AA54" s="83"/>
      <c r="AB54" s="64" t="s">
        <v>127</v>
      </c>
      <c r="AC54" s="66">
        <v>5</v>
      </c>
      <c r="AD54" s="82"/>
      <c r="AE54" s="83"/>
      <c r="AF54" s="83"/>
      <c r="AG54" s="83"/>
      <c r="AH54" s="83"/>
      <c r="AI54" s="64"/>
      <c r="AJ54" s="66"/>
      <c r="AK54" s="75"/>
      <c r="AL54" s="76"/>
      <c r="AM54" s="76"/>
      <c r="AN54" s="76"/>
      <c r="AO54" s="76"/>
      <c r="AP54" s="64"/>
      <c r="AQ54" s="67"/>
      <c r="AR54" s="75"/>
      <c r="AS54" s="76"/>
      <c r="AT54" s="76"/>
      <c r="AU54" s="76"/>
      <c r="AV54" s="76"/>
      <c r="AW54" s="64"/>
      <c r="AX54" s="68"/>
      <c r="AY54" s="189"/>
      <c r="AZ54" s="189"/>
      <c r="DF54" s="191"/>
    </row>
    <row r="55" spans="1:110" s="190" customFormat="1" ht="12.75">
      <c r="A55" s="187">
        <v>15</v>
      </c>
      <c r="B55" s="192" t="s">
        <v>90</v>
      </c>
      <c r="C55" s="149">
        <f t="shared" si="40"/>
        <v>30</v>
      </c>
      <c r="D55" s="225">
        <v>0</v>
      </c>
      <c r="E55" s="226">
        <f>SUM(J55+Q55+X55+AE55+AL55+AS55)</f>
        <v>15</v>
      </c>
      <c r="F55" s="226">
        <f t="shared" si="41"/>
        <v>0</v>
      </c>
      <c r="G55" s="226">
        <f t="shared" si="42"/>
        <v>0</v>
      </c>
      <c r="H55" s="226">
        <v>15</v>
      </c>
      <c r="I55" s="82"/>
      <c r="J55" s="83"/>
      <c r="K55" s="83"/>
      <c r="L55" s="83"/>
      <c r="M55" s="83"/>
      <c r="N55" s="64"/>
      <c r="O55" s="66"/>
      <c r="P55" s="82"/>
      <c r="Q55" s="83"/>
      <c r="R55" s="83"/>
      <c r="S55" s="83"/>
      <c r="T55" s="83"/>
      <c r="U55" s="64"/>
      <c r="V55" s="66"/>
      <c r="W55" s="82"/>
      <c r="X55" s="83"/>
      <c r="Y55" s="83"/>
      <c r="Z55" s="83"/>
      <c r="AA55" s="83"/>
      <c r="AB55" s="64"/>
      <c r="AC55" s="66"/>
      <c r="AD55" s="82"/>
      <c r="AE55" s="83"/>
      <c r="AF55" s="83"/>
      <c r="AG55" s="83"/>
      <c r="AH55" s="83"/>
      <c r="AI55" s="64"/>
      <c r="AJ55" s="66"/>
      <c r="AK55" s="75"/>
      <c r="AL55" s="76">
        <v>15</v>
      </c>
      <c r="AM55" s="76"/>
      <c r="AN55" s="76"/>
      <c r="AO55" s="76">
        <v>15</v>
      </c>
      <c r="AP55" s="64" t="s">
        <v>127</v>
      </c>
      <c r="AQ55" s="67">
        <v>5</v>
      </c>
      <c r="AR55" s="75"/>
      <c r="AS55" s="76"/>
      <c r="AT55" s="76"/>
      <c r="AU55" s="76"/>
      <c r="AV55" s="76"/>
      <c r="AW55" s="64"/>
      <c r="AX55" s="68"/>
      <c r="AY55" s="189"/>
      <c r="AZ55" s="189"/>
      <c r="DF55" s="191"/>
    </row>
    <row r="56" spans="1:110" s="190" customFormat="1" ht="25.5">
      <c r="A56" s="187" t="s">
        <v>122</v>
      </c>
      <c r="B56" s="192" t="s">
        <v>130</v>
      </c>
      <c r="C56" s="149">
        <f t="shared" si="40"/>
        <v>45</v>
      </c>
      <c r="D56" s="225">
        <v>0</v>
      </c>
      <c r="E56" s="226">
        <v>15</v>
      </c>
      <c r="F56" s="226">
        <f t="shared" si="41"/>
        <v>0</v>
      </c>
      <c r="G56" s="226">
        <f t="shared" si="42"/>
        <v>0</v>
      </c>
      <c r="H56" s="226">
        <f t="shared" si="43"/>
        <v>30</v>
      </c>
      <c r="I56" s="82"/>
      <c r="J56" s="83"/>
      <c r="K56" s="83"/>
      <c r="L56" s="83"/>
      <c r="M56" s="83"/>
      <c r="N56" s="64"/>
      <c r="O56" s="66"/>
      <c r="P56" s="82"/>
      <c r="Q56" s="83"/>
      <c r="R56" s="83"/>
      <c r="S56" s="83"/>
      <c r="T56" s="83"/>
      <c r="U56" s="64"/>
      <c r="V56" s="66"/>
      <c r="W56" s="82"/>
      <c r="X56" s="83"/>
      <c r="Y56" s="83"/>
      <c r="Z56" s="83"/>
      <c r="AA56" s="83"/>
      <c r="AB56" s="64"/>
      <c r="AC56" s="66"/>
      <c r="AD56" s="82"/>
      <c r="AE56" s="83"/>
      <c r="AF56" s="83"/>
      <c r="AG56" s="83"/>
      <c r="AH56" s="83"/>
      <c r="AI56" s="64"/>
      <c r="AJ56" s="66"/>
      <c r="AK56" s="75"/>
      <c r="AL56" s="76">
        <v>15</v>
      </c>
      <c r="AM56" s="76"/>
      <c r="AN56" s="76"/>
      <c r="AO56" s="76">
        <v>30</v>
      </c>
      <c r="AP56" s="64" t="s">
        <v>128</v>
      </c>
      <c r="AQ56" s="67">
        <v>5</v>
      </c>
      <c r="AR56" s="75"/>
      <c r="AS56" s="76"/>
      <c r="AT56" s="76"/>
      <c r="AU56" s="76"/>
      <c r="AV56" s="76"/>
      <c r="AW56" s="64"/>
      <c r="AX56" s="68"/>
      <c r="AY56" s="189"/>
      <c r="AZ56" s="189"/>
      <c r="DF56" s="191"/>
    </row>
    <row r="57" spans="1:110" s="190" customFormat="1" ht="12.75">
      <c r="A57" s="187" t="s">
        <v>123</v>
      </c>
      <c r="B57" s="192" t="s">
        <v>91</v>
      </c>
      <c r="C57" s="149">
        <f t="shared" si="40"/>
        <v>30</v>
      </c>
      <c r="D57" s="225">
        <f>SUM(I57+P57+W57+AD57+AK57+AR57)</f>
        <v>0</v>
      </c>
      <c r="E57" s="226">
        <f>SUM(J57+Q57+X57+AE57+AL57+AS57)</f>
        <v>15</v>
      </c>
      <c r="F57" s="226">
        <f t="shared" si="41"/>
        <v>0</v>
      </c>
      <c r="G57" s="226">
        <f t="shared" si="42"/>
        <v>0</v>
      </c>
      <c r="H57" s="226">
        <f t="shared" si="43"/>
        <v>15</v>
      </c>
      <c r="I57" s="82"/>
      <c r="J57" s="83"/>
      <c r="K57" s="83"/>
      <c r="L57" s="83"/>
      <c r="M57" s="83"/>
      <c r="N57" s="64"/>
      <c r="O57" s="66"/>
      <c r="P57" s="82"/>
      <c r="Q57" s="83"/>
      <c r="R57" s="83"/>
      <c r="S57" s="83"/>
      <c r="T57" s="83"/>
      <c r="U57" s="64"/>
      <c r="V57" s="66"/>
      <c r="W57" s="82"/>
      <c r="X57" s="83"/>
      <c r="Y57" s="83"/>
      <c r="Z57" s="83"/>
      <c r="AA57" s="83"/>
      <c r="AB57" s="64"/>
      <c r="AC57" s="66"/>
      <c r="AD57" s="82"/>
      <c r="AE57" s="83"/>
      <c r="AF57" s="83"/>
      <c r="AG57" s="83"/>
      <c r="AH57" s="83"/>
      <c r="AI57" s="64"/>
      <c r="AJ57" s="66"/>
      <c r="AK57" s="75"/>
      <c r="AL57" s="76"/>
      <c r="AM57" s="76"/>
      <c r="AN57" s="76"/>
      <c r="AO57" s="76"/>
      <c r="AP57" s="64"/>
      <c r="AQ57" s="68"/>
      <c r="AR57" s="75"/>
      <c r="AS57" s="76">
        <v>15</v>
      </c>
      <c r="AT57" s="76"/>
      <c r="AU57" s="76"/>
      <c r="AV57" s="76">
        <v>15</v>
      </c>
      <c r="AW57" s="64" t="s">
        <v>127</v>
      </c>
      <c r="AX57" s="68">
        <v>5</v>
      </c>
      <c r="AY57" s="189"/>
      <c r="AZ57" s="189"/>
      <c r="DF57" s="191"/>
    </row>
    <row r="58" spans="1:110" s="190" customFormat="1" ht="12.75" customHeight="1">
      <c r="A58" s="187" t="s">
        <v>124</v>
      </c>
      <c r="B58" s="188" t="s">
        <v>92</v>
      </c>
      <c r="C58" s="149">
        <f t="shared" si="40"/>
        <v>30</v>
      </c>
      <c r="D58" s="225">
        <v>0</v>
      </c>
      <c r="E58" s="226">
        <f>SUM(J58+Q58+X58+AE58+AL58+AS58)</f>
        <v>15</v>
      </c>
      <c r="F58" s="226">
        <f t="shared" si="41"/>
        <v>0</v>
      </c>
      <c r="G58" s="226">
        <f t="shared" si="42"/>
        <v>0</v>
      </c>
      <c r="H58" s="226">
        <f t="shared" si="43"/>
        <v>15</v>
      </c>
      <c r="I58" s="82"/>
      <c r="J58" s="83"/>
      <c r="K58" s="83"/>
      <c r="L58" s="83"/>
      <c r="M58" s="83"/>
      <c r="N58" s="64"/>
      <c r="O58" s="66"/>
      <c r="P58" s="82"/>
      <c r="Q58" s="83"/>
      <c r="R58" s="83"/>
      <c r="S58" s="83"/>
      <c r="T58" s="83"/>
      <c r="U58" s="64"/>
      <c r="V58" s="66"/>
      <c r="W58" s="82"/>
      <c r="X58" s="83"/>
      <c r="Y58" s="83"/>
      <c r="Z58" s="83"/>
      <c r="AA58" s="83"/>
      <c r="AB58" s="64"/>
      <c r="AC58" s="66"/>
      <c r="AD58" s="82"/>
      <c r="AE58" s="83"/>
      <c r="AF58" s="83"/>
      <c r="AG58" s="83"/>
      <c r="AH58" s="83"/>
      <c r="AI58" s="64"/>
      <c r="AJ58" s="66"/>
      <c r="AK58" s="75"/>
      <c r="AL58" s="76">
        <v>15</v>
      </c>
      <c r="AM58" s="76"/>
      <c r="AN58" s="76"/>
      <c r="AO58" s="76">
        <v>15</v>
      </c>
      <c r="AP58" s="64" t="s">
        <v>127</v>
      </c>
      <c r="AQ58" s="68">
        <v>5</v>
      </c>
      <c r="AR58" s="75"/>
      <c r="AS58" s="76"/>
      <c r="AT58" s="76"/>
      <c r="AU58" s="76"/>
      <c r="AV58" s="76"/>
      <c r="AW58" s="64"/>
      <c r="AX58" s="68"/>
      <c r="AY58" s="189"/>
      <c r="AZ58" s="189"/>
      <c r="DF58" s="191"/>
    </row>
    <row r="59" spans="1:110" s="190" customFormat="1" ht="12.75" customHeight="1">
      <c r="A59" s="187" t="s">
        <v>125</v>
      </c>
      <c r="B59" s="188" t="s">
        <v>94</v>
      </c>
      <c r="C59" s="149">
        <f t="shared" si="40"/>
        <v>30</v>
      </c>
      <c r="D59" s="225">
        <v>0</v>
      </c>
      <c r="E59" s="226">
        <v>15</v>
      </c>
      <c r="F59" s="226">
        <f t="shared" si="41"/>
        <v>0</v>
      </c>
      <c r="G59" s="226">
        <f t="shared" si="42"/>
        <v>0</v>
      </c>
      <c r="H59" s="226">
        <v>15</v>
      </c>
      <c r="I59" s="82"/>
      <c r="J59" s="83"/>
      <c r="K59" s="83"/>
      <c r="L59" s="83"/>
      <c r="M59" s="83"/>
      <c r="N59" s="64"/>
      <c r="O59" s="66"/>
      <c r="P59" s="82"/>
      <c r="Q59" s="83"/>
      <c r="R59" s="83"/>
      <c r="S59" s="83"/>
      <c r="T59" s="83"/>
      <c r="U59" s="64"/>
      <c r="V59" s="66"/>
      <c r="W59" s="82"/>
      <c r="X59" s="83"/>
      <c r="Y59" s="83"/>
      <c r="Z59" s="83"/>
      <c r="AA59" s="83"/>
      <c r="AB59" s="64"/>
      <c r="AC59" s="66"/>
      <c r="AD59" s="82"/>
      <c r="AE59" s="83"/>
      <c r="AF59" s="83"/>
      <c r="AG59" s="83"/>
      <c r="AH59" s="83"/>
      <c r="AI59" s="64"/>
      <c r="AJ59" s="66"/>
      <c r="AK59" s="75"/>
      <c r="AL59" s="76"/>
      <c r="AM59" s="76"/>
      <c r="AN59" s="76"/>
      <c r="AO59" s="76"/>
      <c r="AP59" s="64"/>
      <c r="AQ59" s="67"/>
      <c r="AR59" s="75"/>
      <c r="AS59" s="76">
        <v>15</v>
      </c>
      <c r="AT59" s="76"/>
      <c r="AU59" s="76"/>
      <c r="AV59" s="76">
        <v>15</v>
      </c>
      <c r="AW59" s="64" t="s">
        <v>127</v>
      </c>
      <c r="AX59" s="68">
        <v>5</v>
      </c>
      <c r="AY59" s="189"/>
      <c r="AZ59" s="189"/>
      <c r="DF59" s="191"/>
    </row>
    <row r="60" spans="1:110" s="190" customFormat="1" ht="23.25" customHeight="1">
      <c r="A60" s="187" t="s">
        <v>126</v>
      </c>
      <c r="B60" s="188" t="s">
        <v>93</v>
      </c>
      <c r="C60" s="149">
        <f t="shared" si="40"/>
        <v>15</v>
      </c>
      <c r="D60" s="225">
        <v>0</v>
      </c>
      <c r="E60" s="226">
        <v>0</v>
      </c>
      <c r="F60" s="226">
        <f t="shared" si="41"/>
        <v>0</v>
      </c>
      <c r="G60" s="226">
        <f t="shared" si="42"/>
        <v>0</v>
      </c>
      <c r="H60" s="226">
        <v>15</v>
      </c>
      <c r="I60" s="82"/>
      <c r="J60" s="83"/>
      <c r="K60" s="83"/>
      <c r="L60" s="83"/>
      <c r="M60" s="83"/>
      <c r="N60" s="64"/>
      <c r="O60" s="66"/>
      <c r="P60" s="82"/>
      <c r="Q60" s="83"/>
      <c r="R60" s="83"/>
      <c r="S60" s="83"/>
      <c r="T60" s="83"/>
      <c r="U60" s="64"/>
      <c r="V60" s="66"/>
      <c r="W60" s="82"/>
      <c r="X60" s="83"/>
      <c r="Y60" s="83"/>
      <c r="Z60" s="83"/>
      <c r="AA60" s="83"/>
      <c r="AB60" s="64"/>
      <c r="AC60" s="66"/>
      <c r="AD60" s="82"/>
      <c r="AE60" s="83"/>
      <c r="AF60" s="83"/>
      <c r="AG60" s="83"/>
      <c r="AH60" s="83"/>
      <c r="AI60" s="64"/>
      <c r="AJ60" s="66"/>
      <c r="AK60" s="75"/>
      <c r="AL60" s="76"/>
      <c r="AM60" s="76"/>
      <c r="AN60" s="76"/>
      <c r="AO60" s="76"/>
      <c r="AP60" s="64"/>
      <c r="AQ60" s="67"/>
      <c r="AR60" s="75"/>
      <c r="AS60" s="76"/>
      <c r="AT60" s="76"/>
      <c r="AU60" s="76"/>
      <c r="AV60" s="76">
        <v>15</v>
      </c>
      <c r="AW60" s="64" t="s">
        <v>127</v>
      </c>
      <c r="AX60" s="68">
        <v>5</v>
      </c>
      <c r="AY60" s="189"/>
      <c r="AZ60" s="189"/>
      <c r="DF60" s="191"/>
    </row>
    <row r="61" spans="1:110" s="190" customFormat="1" ht="23.25" customHeight="1">
      <c r="A61" s="187" t="s">
        <v>139</v>
      </c>
      <c r="B61" s="188" t="s">
        <v>142</v>
      </c>
      <c r="C61" s="149">
        <v>15</v>
      </c>
      <c r="D61" s="225">
        <v>0</v>
      </c>
      <c r="E61" s="226">
        <v>0</v>
      </c>
      <c r="F61" s="226">
        <v>0</v>
      </c>
      <c r="G61" s="226">
        <v>0</v>
      </c>
      <c r="H61" s="226">
        <v>15</v>
      </c>
      <c r="I61" s="82"/>
      <c r="J61" s="83"/>
      <c r="K61" s="83"/>
      <c r="L61" s="83"/>
      <c r="M61" s="83"/>
      <c r="N61" s="64"/>
      <c r="O61" s="66"/>
      <c r="P61" s="82"/>
      <c r="Q61" s="83"/>
      <c r="R61" s="83"/>
      <c r="S61" s="83"/>
      <c r="T61" s="83"/>
      <c r="U61" s="64"/>
      <c r="V61" s="66"/>
      <c r="W61" s="82"/>
      <c r="X61" s="83"/>
      <c r="Y61" s="83"/>
      <c r="Z61" s="83"/>
      <c r="AA61" s="83"/>
      <c r="AB61" s="64"/>
      <c r="AC61" s="66"/>
      <c r="AD61" s="82"/>
      <c r="AE61" s="83"/>
      <c r="AF61" s="83"/>
      <c r="AG61" s="83"/>
      <c r="AH61" s="83"/>
      <c r="AI61" s="64"/>
      <c r="AJ61" s="66"/>
      <c r="AK61" s="75"/>
      <c r="AL61" s="76"/>
      <c r="AM61" s="76"/>
      <c r="AN61" s="76"/>
      <c r="AO61" s="76">
        <v>15</v>
      </c>
      <c r="AP61" s="64" t="s">
        <v>128</v>
      </c>
      <c r="AQ61" s="67">
        <v>3</v>
      </c>
      <c r="AR61" s="75"/>
      <c r="AS61" s="76"/>
      <c r="AT61" s="76"/>
      <c r="AU61" s="76"/>
      <c r="AV61" s="76"/>
      <c r="AW61" s="64"/>
      <c r="AX61" s="68"/>
      <c r="AY61" s="189"/>
      <c r="AZ61" s="189"/>
      <c r="DF61" s="191"/>
    </row>
    <row r="62" spans="1:110" s="190" customFormat="1" ht="23.25" customHeight="1">
      <c r="A62" s="187" t="s">
        <v>140</v>
      </c>
      <c r="B62" s="188" t="s">
        <v>143</v>
      </c>
      <c r="C62" s="149">
        <v>30</v>
      </c>
      <c r="D62" s="225">
        <v>0</v>
      </c>
      <c r="E62" s="226">
        <v>15</v>
      </c>
      <c r="F62" s="226">
        <v>0</v>
      </c>
      <c r="G62" s="226">
        <v>0</v>
      </c>
      <c r="H62" s="226">
        <v>15</v>
      </c>
      <c r="I62" s="82"/>
      <c r="J62" s="83"/>
      <c r="K62" s="83"/>
      <c r="L62" s="83"/>
      <c r="M62" s="83"/>
      <c r="N62" s="64"/>
      <c r="O62" s="66"/>
      <c r="P62" s="82"/>
      <c r="Q62" s="83"/>
      <c r="R62" s="83"/>
      <c r="S62" s="83"/>
      <c r="T62" s="83"/>
      <c r="U62" s="64"/>
      <c r="V62" s="66"/>
      <c r="W62" s="82"/>
      <c r="X62" s="83"/>
      <c r="Y62" s="83"/>
      <c r="Z62" s="83"/>
      <c r="AA62" s="83"/>
      <c r="AB62" s="64"/>
      <c r="AC62" s="66"/>
      <c r="AD62" s="82"/>
      <c r="AE62" s="83"/>
      <c r="AF62" s="83"/>
      <c r="AG62" s="83"/>
      <c r="AH62" s="83"/>
      <c r="AI62" s="64"/>
      <c r="AJ62" s="66"/>
      <c r="AK62" s="75"/>
      <c r="AL62" s="76"/>
      <c r="AM62" s="76"/>
      <c r="AN62" s="76"/>
      <c r="AO62" s="76"/>
      <c r="AP62" s="64"/>
      <c r="AQ62" s="67"/>
      <c r="AR62" s="75"/>
      <c r="AS62" s="76">
        <v>15</v>
      </c>
      <c r="AT62" s="76"/>
      <c r="AU62" s="76"/>
      <c r="AV62" s="76">
        <v>15</v>
      </c>
      <c r="AW62" s="64" t="s">
        <v>128</v>
      </c>
      <c r="AX62" s="68">
        <v>5</v>
      </c>
      <c r="AY62" s="189"/>
      <c r="AZ62" s="189"/>
      <c r="DF62" s="191"/>
    </row>
    <row r="63" spans="1:110" s="190" customFormat="1" ht="12.75" customHeight="1">
      <c r="A63" s="187" t="s">
        <v>146</v>
      </c>
      <c r="B63" s="188" t="s">
        <v>95</v>
      </c>
      <c r="C63" s="149">
        <f>D63+E63+F63+G63+H63</f>
        <v>15</v>
      </c>
      <c r="D63" s="225">
        <f aca="true" t="shared" si="46" ref="D63:H64">SUM(I63+P63+W63+AD63+AK63+AR63)</f>
        <v>0</v>
      </c>
      <c r="E63" s="226">
        <v>0</v>
      </c>
      <c r="F63" s="226">
        <f t="shared" si="46"/>
        <v>0</v>
      </c>
      <c r="G63" s="226">
        <f t="shared" si="46"/>
        <v>0</v>
      </c>
      <c r="H63" s="226">
        <f t="shared" si="46"/>
        <v>15</v>
      </c>
      <c r="I63" s="82"/>
      <c r="J63" s="83"/>
      <c r="K63" s="83"/>
      <c r="L63" s="83"/>
      <c r="M63" s="83"/>
      <c r="N63" s="64"/>
      <c r="O63" s="66"/>
      <c r="P63" s="82"/>
      <c r="Q63" s="83"/>
      <c r="R63" s="83"/>
      <c r="S63" s="83"/>
      <c r="T63" s="83"/>
      <c r="U63" s="64"/>
      <c r="V63" s="66"/>
      <c r="W63" s="82"/>
      <c r="X63" s="83"/>
      <c r="Y63" s="83"/>
      <c r="Z63" s="83"/>
      <c r="AA63" s="83"/>
      <c r="AB63" s="64"/>
      <c r="AC63" s="66"/>
      <c r="AD63" s="82"/>
      <c r="AE63" s="83"/>
      <c r="AF63" s="83"/>
      <c r="AG63" s="83"/>
      <c r="AH63" s="83"/>
      <c r="AI63" s="64"/>
      <c r="AJ63" s="66"/>
      <c r="AK63" s="75"/>
      <c r="AL63" s="76"/>
      <c r="AM63" s="76"/>
      <c r="AN63" s="76"/>
      <c r="AO63" s="76"/>
      <c r="AP63" s="64"/>
      <c r="AQ63" s="67"/>
      <c r="AR63" s="75"/>
      <c r="AS63" s="76"/>
      <c r="AT63" s="76"/>
      <c r="AU63" s="76"/>
      <c r="AV63" s="76">
        <v>15</v>
      </c>
      <c r="AW63" s="64" t="s">
        <v>128</v>
      </c>
      <c r="AX63" s="68">
        <v>2</v>
      </c>
      <c r="AY63" s="189"/>
      <c r="AZ63" s="189"/>
      <c r="DF63" s="191"/>
    </row>
    <row r="64" spans="1:110" s="80" customFormat="1" ht="12.75" customHeight="1">
      <c r="A64" s="179" t="s">
        <v>147</v>
      </c>
      <c r="B64" s="188" t="s">
        <v>141</v>
      </c>
      <c r="C64" s="149">
        <f>D64+E64+F64+G64+H64</f>
        <v>15</v>
      </c>
      <c r="D64" s="225">
        <f t="shared" si="46"/>
        <v>0</v>
      </c>
      <c r="E64" s="226">
        <f t="shared" si="46"/>
        <v>0</v>
      </c>
      <c r="F64" s="226">
        <f t="shared" si="46"/>
        <v>0</v>
      </c>
      <c r="G64" s="226">
        <f t="shared" si="46"/>
        <v>0</v>
      </c>
      <c r="H64" s="226">
        <v>15</v>
      </c>
      <c r="I64" s="82"/>
      <c r="J64" s="83"/>
      <c r="K64" s="83"/>
      <c r="L64" s="83"/>
      <c r="M64" s="83"/>
      <c r="N64" s="64"/>
      <c r="O64" s="66"/>
      <c r="P64" s="82"/>
      <c r="Q64" s="83"/>
      <c r="R64" s="83"/>
      <c r="S64" s="83"/>
      <c r="T64" s="83"/>
      <c r="U64" s="64"/>
      <c r="V64" s="66"/>
      <c r="W64" s="82"/>
      <c r="X64" s="83"/>
      <c r="Y64" s="83"/>
      <c r="Z64" s="83"/>
      <c r="AA64" s="83"/>
      <c r="AB64" s="64"/>
      <c r="AC64" s="66"/>
      <c r="AD64" s="82"/>
      <c r="AE64" s="83"/>
      <c r="AF64" s="83"/>
      <c r="AG64" s="83"/>
      <c r="AH64" s="83"/>
      <c r="AI64" s="64"/>
      <c r="AJ64" s="66"/>
      <c r="AK64" s="75"/>
      <c r="AL64" s="76"/>
      <c r="AM64" s="76"/>
      <c r="AN64" s="76"/>
      <c r="AO64" s="76">
        <v>15</v>
      </c>
      <c r="AP64" s="64" t="s">
        <v>128</v>
      </c>
      <c r="AQ64" s="67">
        <v>2</v>
      </c>
      <c r="AR64" s="75"/>
      <c r="AS64" s="76"/>
      <c r="AT64" s="76"/>
      <c r="AU64" s="76"/>
      <c r="AV64" s="76"/>
      <c r="AW64" s="64"/>
      <c r="AX64" s="68"/>
      <c r="AY64" s="69"/>
      <c r="AZ64" s="69"/>
      <c r="BA64" s="59"/>
      <c r="DF64" s="58"/>
    </row>
    <row r="65" spans="1:110" s="80" customFormat="1" ht="12.75" customHeight="1">
      <c r="A65" s="179" t="s">
        <v>148</v>
      </c>
      <c r="B65" s="188" t="s">
        <v>144</v>
      </c>
      <c r="C65" s="149">
        <f t="shared" si="40"/>
        <v>30</v>
      </c>
      <c r="D65" s="225">
        <v>0</v>
      </c>
      <c r="E65" s="226">
        <f>SUM(J65+Q65+X65+AE65+AL65+AS65)</f>
        <v>15</v>
      </c>
      <c r="F65" s="226">
        <f t="shared" si="41"/>
        <v>0</v>
      </c>
      <c r="G65" s="226">
        <f t="shared" si="42"/>
        <v>0</v>
      </c>
      <c r="H65" s="226">
        <v>15</v>
      </c>
      <c r="I65" s="82"/>
      <c r="J65" s="83"/>
      <c r="K65" s="83"/>
      <c r="L65" s="83"/>
      <c r="M65" s="83"/>
      <c r="N65" s="64"/>
      <c r="O65" s="66"/>
      <c r="P65" s="82"/>
      <c r="Q65" s="83"/>
      <c r="R65" s="83"/>
      <c r="S65" s="83"/>
      <c r="T65" s="83"/>
      <c r="U65" s="64"/>
      <c r="V65" s="66"/>
      <c r="W65" s="82"/>
      <c r="X65" s="83"/>
      <c r="Y65" s="83"/>
      <c r="Z65" s="83"/>
      <c r="AA65" s="83"/>
      <c r="AB65" s="64"/>
      <c r="AC65" s="66"/>
      <c r="AD65" s="82"/>
      <c r="AE65" s="83"/>
      <c r="AF65" s="83"/>
      <c r="AG65" s="83"/>
      <c r="AH65" s="83"/>
      <c r="AI65" s="64"/>
      <c r="AJ65" s="66"/>
      <c r="AK65" s="75"/>
      <c r="AL65" s="76"/>
      <c r="AM65" s="76"/>
      <c r="AN65" s="76"/>
      <c r="AO65" s="76"/>
      <c r="AP65" s="64"/>
      <c r="AQ65" s="67"/>
      <c r="AR65" s="75"/>
      <c r="AS65" s="76">
        <v>15</v>
      </c>
      <c r="AT65" s="76"/>
      <c r="AU65" s="76"/>
      <c r="AV65" s="76">
        <v>15</v>
      </c>
      <c r="AW65" s="64" t="s">
        <v>128</v>
      </c>
      <c r="AX65" s="68">
        <v>5</v>
      </c>
      <c r="AY65" s="69"/>
      <c r="AZ65" s="69"/>
      <c r="BA65" s="59"/>
      <c r="DF65" s="58"/>
    </row>
    <row r="66" spans="1:110" s="80" customFormat="1" ht="12.75">
      <c r="A66" s="81" t="s">
        <v>149</v>
      </c>
      <c r="B66" s="192" t="s">
        <v>145</v>
      </c>
      <c r="C66" s="149">
        <f t="shared" si="40"/>
        <v>15</v>
      </c>
      <c r="D66" s="225">
        <f>SUM(I66+P66+W66+AD66+AK66+AR66)</f>
        <v>0</v>
      </c>
      <c r="E66" s="226">
        <f>SUM(J66+Q66+X66+AE66+AL66+AS66)</f>
        <v>0</v>
      </c>
      <c r="F66" s="226">
        <f t="shared" si="41"/>
        <v>0</v>
      </c>
      <c r="G66" s="226">
        <f t="shared" si="42"/>
        <v>0</v>
      </c>
      <c r="H66" s="226">
        <v>15</v>
      </c>
      <c r="I66" s="82"/>
      <c r="J66" s="83"/>
      <c r="K66" s="83"/>
      <c r="L66" s="83"/>
      <c r="M66" s="83"/>
      <c r="N66" s="64"/>
      <c r="O66" s="66"/>
      <c r="P66" s="82"/>
      <c r="Q66" s="83"/>
      <c r="R66" s="83"/>
      <c r="S66" s="83"/>
      <c r="T66" s="83"/>
      <c r="U66" s="64"/>
      <c r="V66" s="66"/>
      <c r="W66" s="82"/>
      <c r="X66" s="83"/>
      <c r="Y66" s="83"/>
      <c r="Z66" s="83"/>
      <c r="AA66" s="83"/>
      <c r="AB66" s="64"/>
      <c r="AC66" s="66"/>
      <c r="AD66" s="82"/>
      <c r="AE66" s="83"/>
      <c r="AF66" s="83"/>
      <c r="AG66" s="83"/>
      <c r="AH66" s="83"/>
      <c r="AI66" s="64"/>
      <c r="AJ66" s="66"/>
      <c r="AK66" s="75"/>
      <c r="AL66" s="76"/>
      <c r="AM66" s="76"/>
      <c r="AN66" s="76"/>
      <c r="AO66" s="76">
        <v>15</v>
      </c>
      <c r="AP66" s="64" t="s">
        <v>128</v>
      </c>
      <c r="AQ66" s="67">
        <v>3</v>
      </c>
      <c r="AR66" s="75"/>
      <c r="AS66" s="76"/>
      <c r="AT66" s="76"/>
      <c r="AU66" s="76"/>
      <c r="AV66" s="76"/>
      <c r="AW66" s="64"/>
      <c r="AX66" s="68"/>
      <c r="AY66" s="69"/>
      <c r="AZ66" s="69"/>
      <c r="BA66" s="59"/>
      <c r="DF66" s="79" t="s">
        <v>37</v>
      </c>
    </row>
    <row r="67" spans="1:110" s="86" customFormat="1" ht="3" customHeight="1" thickBot="1">
      <c r="A67" s="85"/>
      <c r="C67" s="87"/>
      <c r="D67" s="88"/>
      <c r="AX67" s="89"/>
      <c r="AY67" s="5"/>
      <c r="AZ67" s="5"/>
      <c r="BA67" s="7"/>
      <c r="DF67" s="58"/>
    </row>
    <row r="68" spans="1:110" s="34" customFormat="1" ht="21" customHeight="1" thickBot="1">
      <c r="A68" s="90"/>
      <c r="B68" s="91" t="s">
        <v>38</v>
      </c>
      <c r="C68" s="92">
        <f>SUM(C52+C49+C30+C22+C9)</f>
        <v>1102</v>
      </c>
      <c r="D68" s="93">
        <f>SUM(D52+D49+D30+D22+D9)</f>
        <v>300</v>
      </c>
      <c r="E68" s="94">
        <f>E9+E$22+E$30+E49</f>
        <v>123</v>
      </c>
      <c r="F68" s="94">
        <f>F9+F$22+F$30+F49</f>
        <v>72</v>
      </c>
      <c r="G68" s="94">
        <f>G9+G$22+G$30+G49</f>
        <v>0</v>
      </c>
      <c r="H68" s="94">
        <f>H9+H$22+H$30+H49</f>
        <v>292</v>
      </c>
      <c r="I68" s="95">
        <f aca="true" t="shared" si="47" ref="I68:T68">SUM(I9+I22+I30+I49+I52)</f>
        <v>111</v>
      </c>
      <c r="J68" s="95">
        <f t="shared" si="47"/>
        <v>27</v>
      </c>
      <c r="K68" s="95">
        <f t="shared" si="47"/>
        <v>0</v>
      </c>
      <c r="L68" s="95">
        <f t="shared" si="47"/>
        <v>0</v>
      </c>
      <c r="M68" s="95">
        <f t="shared" si="47"/>
        <v>39</v>
      </c>
      <c r="N68" s="204">
        <f t="shared" si="47"/>
        <v>5</v>
      </c>
      <c r="O68" s="203">
        <f t="shared" si="47"/>
        <v>25</v>
      </c>
      <c r="P68" s="95">
        <f t="shared" si="47"/>
        <v>60</v>
      </c>
      <c r="Q68" s="95">
        <f t="shared" si="47"/>
        <v>9</v>
      </c>
      <c r="R68" s="95">
        <f t="shared" si="47"/>
        <v>0</v>
      </c>
      <c r="S68" s="95">
        <f t="shared" si="47"/>
        <v>0</v>
      </c>
      <c r="T68" s="95">
        <f t="shared" si="47"/>
        <v>108</v>
      </c>
      <c r="U68" s="96">
        <f>U9+U$22+U$30+U49</f>
        <v>1</v>
      </c>
      <c r="V68" s="203">
        <f aca="true" t="shared" si="48" ref="V68:AU68">SUM(V9+V22+V30+V49+V52)</f>
        <v>26</v>
      </c>
      <c r="W68" s="95">
        <f t="shared" si="48"/>
        <v>81</v>
      </c>
      <c r="X68" s="95">
        <f t="shared" si="48"/>
        <v>33</v>
      </c>
      <c r="Y68" s="95">
        <f t="shared" si="48"/>
        <v>6</v>
      </c>
      <c r="Z68" s="95">
        <f t="shared" si="48"/>
        <v>0</v>
      </c>
      <c r="AA68" s="95">
        <f t="shared" si="48"/>
        <v>66</v>
      </c>
      <c r="AB68" s="204" t="e">
        <f t="shared" si="48"/>
        <v>#VALUE!</v>
      </c>
      <c r="AC68" s="203">
        <f t="shared" si="48"/>
        <v>33</v>
      </c>
      <c r="AD68" s="95">
        <f t="shared" si="48"/>
        <v>48</v>
      </c>
      <c r="AE68" s="95">
        <f t="shared" si="48"/>
        <v>51</v>
      </c>
      <c r="AF68" s="95">
        <f t="shared" si="48"/>
        <v>6</v>
      </c>
      <c r="AG68" s="95">
        <f t="shared" si="48"/>
        <v>0</v>
      </c>
      <c r="AH68" s="95">
        <f t="shared" si="48"/>
        <v>79</v>
      </c>
      <c r="AI68" s="204">
        <f t="shared" si="48"/>
        <v>1</v>
      </c>
      <c r="AJ68" s="203">
        <f t="shared" si="48"/>
        <v>37</v>
      </c>
      <c r="AK68" s="95">
        <f t="shared" si="48"/>
        <v>0</v>
      </c>
      <c r="AL68" s="95">
        <f t="shared" si="48"/>
        <v>63</v>
      </c>
      <c r="AM68" s="95">
        <f t="shared" si="48"/>
        <v>30</v>
      </c>
      <c r="AN68" s="95">
        <f t="shared" si="48"/>
        <v>0</v>
      </c>
      <c r="AO68" s="95">
        <f t="shared" si="48"/>
        <v>105</v>
      </c>
      <c r="AP68" s="204">
        <f t="shared" si="48"/>
        <v>0</v>
      </c>
      <c r="AQ68" s="203">
        <f t="shared" si="48"/>
        <v>32</v>
      </c>
      <c r="AR68" s="95">
        <f t="shared" si="48"/>
        <v>0</v>
      </c>
      <c r="AS68" s="95">
        <f t="shared" si="48"/>
        <v>60</v>
      </c>
      <c r="AT68" s="95">
        <f t="shared" si="48"/>
        <v>30</v>
      </c>
      <c r="AU68" s="95">
        <f t="shared" si="48"/>
        <v>0</v>
      </c>
      <c r="AV68" s="95">
        <f>SUM(AV52+AV49+AV30+AV22+AV9)</f>
        <v>90</v>
      </c>
      <c r="AW68" s="204">
        <f>SUM(AW9+AW22+AW30+AW49+AW52)</f>
        <v>0</v>
      </c>
      <c r="AX68" s="203">
        <f>SUM(AX9+AX22+AX30+AX49+AX52)</f>
        <v>30</v>
      </c>
      <c r="AY68" s="5"/>
      <c r="AZ68" s="5"/>
      <c r="BA68" s="7"/>
      <c r="DF68" s="58"/>
    </row>
    <row r="69" spans="2:110" s="97" customFormat="1" ht="12">
      <c r="B69" s="98"/>
      <c r="C69" s="99"/>
      <c r="D69" s="100"/>
      <c r="E69" s="101"/>
      <c r="F69" s="101"/>
      <c r="G69" s="101"/>
      <c r="H69" s="102" t="s">
        <v>39</v>
      </c>
      <c r="I69" s="265">
        <f>SUM(I68:M68)</f>
        <v>177</v>
      </c>
      <c r="J69" s="261"/>
      <c r="K69" s="261"/>
      <c r="L69" s="261"/>
      <c r="M69" s="262"/>
      <c r="N69" s="5"/>
      <c r="O69" s="28"/>
      <c r="P69" s="266">
        <f>SUM(P68:T68)</f>
        <v>177</v>
      </c>
      <c r="Q69" s="267"/>
      <c r="R69" s="267"/>
      <c r="S69" s="267"/>
      <c r="T69" s="268"/>
      <c r="U69" s="5"/>
      <c r="V69" s="28"/>
      <c r="W69" s="260">
        <f>SUM(W68+X68+Y68+Z68+AA68)</f>
        <v>186</v>
      </c>
      <c r="X69" s="261"/>
      <c r="Y69" s="261"/>
      <c r="Z69" s="261"/>
      <c r="AA69" s="262"/>
      <c r="AB69" s="5"/>
      <c r="AC69" s="28"/>
      <c r="AD69" s="266">
        <f>SUM(AD68:AH68)</f>
        <v>184</v>
      </c>
      <c r="AE69" s="267"/>
      <c r="AF69" s="267"/>
      <c r="AG69" s="267"/>
      <c r="AH69" s="268"/>
      <c r="AI69" s="5"/>
      <c r="AJ69" s="28"/>
      <c r="AK69" s="265">
        <f>SUM(AK68:AO68)</f>
        <v>198</v>
      </c>
      <c r="AL69" s="261"/>
      <c r="AM69" s="261"/>
      <c r="AN69" s="261"/>
      <c r="AO69" s="262"/>
      <c r="AP69" s="5"/>
      <c r="AQ69" s="28"/>
      <c r="AR69" s="266">
        <f>SUM(AR68:AV68)</f>
        <v>180</v>
      </c>
      <c r="AS69" s="267"/>
      <c r="AT69" s="267"/>
      <c r="AU69" s="267"/>
      <c r="AV69" s="268"/>
      <c r="AW69" s="5"/>
      <c r="AX69" s="103"/>
      <c r="AY69" s="5"/>
      <c r="AZ69" s="5"/>
      <c r="BA69" s="7"/>
      <c r="DF69" s="58"/>
    </row>
    <row r="70" spans="1:110" s="59" customFormat="1" ht="11.25" customHeight="1">
      <c r="A70" s="104" t="s">
        <v>40</v>
      </c>
      <c r="B70" s="105" t="s">
        <v>41</v>
      </c>
      <c r="D70" s="195">
        <f>D68/$C68</f>
        <v>0.27223230490018147</v>
      </c>
      <c r="E70" s="194">
        <f>E68/$C68</f>
        <v>0.11161524500907441</v>
      </c>
      <c r="F70" s="194">
        <f>F68/$C68</f>
        <v>0.06533575317604355</v>
      </c>
      <c r="G70" s="106">
        <f>G68/$C68</f>
        <v>0</v>
      </c>
      <c r="H70" s="194">
        <f>H68/$C68</f>
        <v>0.26497277676951</v>
      </c>
      <c r="I70" s="69"/>
      <c r="J70" s="69"/>
      <c r="K70" s="69"/>
      <c r="L70" s="69"/>
      <c r="M70" s="69"/>
      <c r="N70" s="69"/>
      <c r="O70" s="107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69"/>
      <c r="AX70" s="108"/>
      <c r="AY70" s="5"/>
      <c r="AZ70" s="5"/>
      <c r="BA70" s="7"/>
      <c r="DF70" s="58"/>
    </row>
    <row r="71" spans="1:110" ht="12">
      <c r="A71" s="109" t="s">
        <v>157</v>
      </c>
      <c r="D71" s="111"/>
      <c r="AX71" s="108"/>
      <c r="AY71" s="5"/>
      <c r="AZ71" s="5"/>
      <c r="DF71" s="58"/>
    </row>
    <row r="72" spans="1:110" ht="12">
      <c r="A72" s="7"/>
      <c r="B72" s="113"/>
      <c r="C72" s="7"/>
      <c r="D72" s="114"/>
      <c r="E72" s="115"/>
      <c r="F72" s="115"/>
      <c r="G72" s="115"/>
      <c r="H72" s="115"/>
      <c r="I72" s="69"/>
      <c r="J72" s="69"/>
      <c r="M72" s="69"/>
      <c r="N72" s="69"/>
      <c r="O72" s="107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L72" s="69"/>
      <c r="AM72" s="69"/>
      <c r="AN72" s="69"/>
      <c r="AO72" s="69"/>
      <c r="AP72" s="69"/>
      <c r="AQ72" s="69"/>
      <c r="AR72" s="69"/>
      <c r="AS72" s="116" t="s">
        <v>42</v>
      </c>
      <c r="AT72" s="69"/>
      <c r="AU72" s="69"/>
      <c r="AV72" s="69"/>
      <c r="AW72" s="69"/>
      <c r="AX72" s="108"/>
      <c r="AY72" s="5"/>
      <c r="AZ72" s="5"/>
      <c r="DF72" s="58"/>
    </row>
    <row r="73" spans="1:110" ht="15">
      <c r="A73" s="193" t="s">
        <v>138</v>
      </c>
      <c r="B73" s="117"/>
      <c r="C73" s="118"/>
      <c r="D73" s="119"/>
      <c r="E73" s="118"/>
      <c r="F73" s="118"/>
      <c r="G73" s="120"/>
      <c r="H73" s="120"/>
      <c r="I73" s="120"/>
      <c r="J73" s="120"/>
      <c r="K73" s="121"/>
      <c r="M73" s="121"/>
      <c r="N73" s="121"/>
      <c r="O73" s="121"/>
      <c r="P73" s="121"/>
      <c r="Q73" s="121"/>
      <c r="R73" s="121"/>
      <c r="S73" s="121"/>
      <c r="T73" s="121"/>
      <c r="U73" s="120"/>
      <c r="V73" s="120"/>
      <c r="W73" s="120"/>
      <c r="X73" s="120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L73" s="120"/>
      <c r="AM73" s="120"/>
      <c r="AN73" s="120"/>
      <c r="AO73" s="120"/>
      <c r="AP73" s="120"/>
      <c r="AQ73" s="120"/>
      <c r="AR73" s="120"/>
      <c r="AS73" s="122" t="s">
        <v>52</v>
      </c>
      <c r="AT73" s="6"/>
      <c r="AU73" s="69"/>
      <c r="AV73" s="69"/>
      <c r="AW73" s="69"/>
      <c r="AX73" s="108"/>
      <c r="AY73" s="5"/>
      <c r="AZ73" s="5"/>
      <c r="DF73" s="58"/>
    </row>
    <row r="74" spans="1:110" ht="15">
      <c r="A74" s="193">
        <f>SUM(O68,V68,AC68,AJ68,AQ68,AX68)</f>
        <v>183</v>
      </c>
      <c r="B74" s="117"/>
      <c r="C74" s="59"/>
      <c r="D74" s="123"/>
      <c r="E74" s="120"/>
      <c r="F74" s="120"/>
      <c r="G74" s="120"/>
      <c r="H74" s="120"/>
      <c r="I74" s="120"/>
      <c r="J74" s="124"/>
      <c r="K74" s="121"/>
      <c r="M74" s="121"/>
      <c r="N74" s="121"/>
      <c r="O74" s="121"/>
      <c r="P74" s="121"/>
      <c r="Q74" s="121"/>
      <c r="R74" s="121"/>
      <c r="S74" s="121"/>
      <c r="T74" s="121"/>
      <c r="U74" s="125"/>
      <c r="V74" s="59"/>
      <c r="W74" s="126"/>
      <c r="X74" s="126"/>
      <c r="Y74" s="126"/>
      <c r="Z74" s="126"/>
      <c r="AA74" s="126"/>
      <c r="AB74" s="125"/>
      <c r="AC74" s="126"/>
      <c r="AD74" s="127"/>
      <c r="AE74" s="127"/>
      <c r="AF74" s="127"/>
      <c r="AG74" s="127"/>
      <c r="AH74" s="120"/>
      <c r="AL74" s="120"/>
      <c r="AM74" s="120"/>
      <c r="AN74" s="120"/>
      <c r="AO74" s="128" t="s">
        <v>43</v>
      </c>
      <c r="AP74" s="276" t="s">
        <v>150</v>
      </c>
      <c r="AQ74" s="277"/>
      <c r="AR74" s="278"/>
      <c r="AS74" s="122" t="s">
        <v>44</v>
      </c>
      <c r="AT74" s="69"/>
      <c r="AU74" s="276" t="s">
        <v>151</v>
      </c>
      <c r="AV74" s="277"/>
      <c r="AW74" s="278"/>
      <c r="AX74" s="108"/>
      <c r="AY74" s="5"/>
      <c r="AZ74" s="5"/>
      <c r="DF74" s="58"/>
    </row>
    <row r="75" spans="1:110" s="251" customFormat="1" ht="15.75">
      <c r="A75" s="251" t="s">
        <v>154</v>
      </c>
      <c r="B75" s="252"/>
      <c r="D75" s="253"/>
      <c r="E75" s="249"/>
      <c r="F75" s="249"/>
      <c r="G75" s="249"/>
      <c r="H75" s="249"/>
      <c r="I75" s="249"/>
      <c r="J75" s="254"/>
      <c r="K75" s="252"/>
      <c r="M75" s="252"/>
      <c r="N75" s="252"/>
      <c r="O75" s="252"/>
      <c r="P75" s="252"/>
      <c r="Q75" s="252"/>
      <c r="R75" s="252"/>
      <c r="S75" s="252"/>
      <c r="T75" s="252"/>
      <c r="U75" s="248"/>
      <c r="AC75" s="248"/>
      <c r="AD75" s="249"/>
      <c r="AE75" s="249"/>
      <c r="AF75" s="271" t="s">
        <v>45</v>
      </c>
      <c r="AG75" s="271"/>
      <c r="AH75" s="271"/>
      <c r="AI75" s="271"/>
      <c r="AJ75" s="271"/>
      <c r="AK75" s="271"/>
      <c r="AL75" s="249"/>
      <c r="AM75" s="249"/>
      <c r="AN75" s="249"/>
      <c r="AO75" s="249"/>
      <c r="AP75" s="249"/>
      <c r="AQ75" s="249"/>
      <c r="AR75" s="249"/>
      <c r="AS75" s="250"/>
      <c r="AT75" s="250"/>
      <c r="AU75" s="250"/>
      <c r="AV75" s="250"/>
      <c r="AW75" s="250"/>
      <c r="AX75" s="255"/>
      <c r="AY75" s="250"/>
      <c r="AZ75" s="250"/>
      <c r="DF75" s="256"/>
    </row>
    <row r="76" ht="12">
      <c r="AF76" s="7" t="s">
        <v>159</v>
      </c>
    </row>
    <row r="77" spans="1:110" ht="12">
      <c r="A77" s="7" t="s">
        <v>158</v>
      </c>
      <c r="B77" s="129"/>
      <c r="C77" s="59"/>
      <c r="D77" s="130"/>
      <c r="E77" s="131"/>
      <c r="F77" s="107"/>
      <c r="G77" s="279"/>
      <c r="H77" s="279"/>
      <c r="I77" s="279"/>
      <c r="J77" s="124"/>
      <c r="K77" s="121"/>
      <c r="M77" s="121"/>
      <c r="N77" s="121"/>
      <c r="O77" s="121"/>
      <c r="P77" s="121"/>
      <c r="Q77" s="121"/>
      <c r="R77" s="121"/>
      <c r="S77" s="121"/>
      <c r="T77" s="121"/>
      <c r="U77" s="132"/>
      <c r="V77" s="59"/>
      <c r="W77" s="59"/>
      <c r="X77" s="59"/>
      <c r="Y77" s="59"/>
      <c r="Z77" s="59"/>
      <c r="AA77" s="59"/>
      <c r="AB77" s="59"/>
      <c r="AC77" s="132"/>
      <c r="AD77" s="133"/>
      <c r="AE77" s="133"/>
      <c r="AF77" s="272"/>
      <c r="AG77" s="272"/>
      <c r="AH77" s="272"/>
      <c r="AI77" s="272"/>
      <c r="AJ77" s="272"/>
      <c r="AK77" s="272"/>
      <c r="AL77" s="121"/>
      <c r="AM77" s="121"/>
      <c r="AN77" s="121"/>
      <c r="AO77" s="121"/>
      <c r="AP77" s="121"/>
      <c r="AQ77" s="121"/>
      <c r="AR77" s="121"/>
      <c r="AS77" s="117"/>
      <c r="AT77" s="117"/>
      <c r="AU77" s="117"/>
      <c r="AV77" s="117"/>
      <c r="AW77" s="117"/>
      <c r="AX77" s="108"/>
      <c r="AY77" s="5"/>
      <c r="AZ77" s="5"/>
      <c r="DF77" s="58"/>
    </row>
    <row r="78" spans="1:110" ht="12.75">
      <c r="A78" s="134" t="s">
        <v>160</v>
      </c>
      <c r="B78" s="135"/>
      <c r="C78" s="136"/>
      <c r="D78" s="137"/>
      <c r="E78" s="138"/>
      <c r="F78" s="138"/>
      <c r="G78" s="138"/>
      <c r="H78" s="138"/>
      <c r="I78" s="138"/>
      <c r="J78" s="138"/>
      <c r="K78" s="139"/>
      <c r="M78" s="136"/>
      <c r="N78" s="138"/>
      <c r="O78" s="138"/>
      <c r="P78" s="138"/>
      <c r="Q78" s="138"/>
      <c r="R78" s="138"/>
      <c r="S78" s="138"/>
      <c r="T78" s="138"/>
      <c r="U78" s="140"/>
      <c r="V78" s="136"/>
      <c r="W78" s="138"/>
      <c r="X78" s="138"/>
      <c r="Y78" s="138"/>
      <c r="Z78" s="138"/>
      <c r="AA78" s="138"/>
      <c r="AB78" s="140"/>
      <c r="AC78" s="140"/>
      <c r="AD78" s="140"/>
      <c r="AE78" s="141"/>
      <c r="AF78" s="141"/>
      <c r="AG78" s="141"/>
      <c r="AH78" s="140"/>
      <c r="AI78" s="140"/>
      <c r="AJ78" s="140"/>
      <c r="AK78" s="140"/>
      <c r="AL78" s="140"/>
      <c r="AM78" s="140"/>
      <c r="AN78" s="140"/>
      <c r="AO78" s="140"/>
      <c r="AP78" s="140"/>
      <c r="AQ78" s="140"/>
      <c r="AR78" s="140"/>
      <c r="AS78" s="140"/>
      <c r="AT78" s="140"/>
      <c r="AU78" s="140"/>
      <c r="AV78" s="138"/>
      <c r="AW78" s="138"/>
      <c r="AX78" s="142"/>
      <c r="AY78" s="5"/>
      <c r="AZ78" s="5"/>
      <c r="DF78" s="58"/>
    </row>
    <row r="79" spans="1:110" ht="12">
      <c r="A79" s="26"/>
      <c r="B79" s="143"/>
      <c r="C79" s="115"/>
      <c r="D79" s="113"/>
      <c r="E79" s="113"/>
      <c r="F79" s="115"/>
      <c r="G79" s="115"/>
      <c r="H79" s="115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69"/>
      <c r="AO79" s="69"/>
      <c r="AP79" s="69"/>
      <c r="AQ79" s="69"/>
      <c r="AR79" s="69"/>
      <c r="AS79" s="69"/>
      <c r="AT79" s="69"/>
      <c r="AU79" s="69"/>
      <c r="AV79" s="69"/>
      <c r="AW79" s="69"/>
      <c r="AX79" s="69"/>
      <c r="AY79" s="5"/>
      <c r="AZ79" s="5"/>
      <c r="DF79" s="58"/>
    </row>
    <row r="80" spans="51:52" ht="12">
      <c r="AY80" s="5"/>
      <c r="AZ80" s="5"/>
    </row>
    <row r="81" spans="2:52" ht="12">
      <c r="B81" s="150"/>
      <c r="C81" s="131"/>
      <c r="E81" s="131"/>
      <c r="G81" s="144"/>
      <c r="AY81" s="5"/>
      <c r="AZ81" s="5"/>
    </row>
    <row r="82" spans="2:52" ht="12">
      <c r="B82" s="151"/>
      <c r="C82" s="131"/>
      <c r="E82" s="131"/>
      <c r="G82" s="144"/>
      <c r="AY82" s="5"/>
      <c r="AZ82" s="5"/>
    </row>
    <row r="83" spans="2:52" ht="12">
      <c r="B83" s="131"/>
      <c r="C83" s="131"/>
      <c r="E83" s="131"/>
      <c r="G83" s="144"/>
      <c r="AY83" s="5"/>
      <c r="AZ83" s="5"/>
    </row>
    <row r="84" spans="2:7" ht="12">
      <c r="B84" s="152"/>
      <c r="C84" s="131"/>
      <c r="E84" s="131"/>
      <c r="G84" s="144"/>
    </row>
    <row r="85" spans="2:7" ht="12">
      <c r="B85" s="153"/>
      <c r="C85" s="131"/>
      <c r="E85" s="131"/>
      <c r="G85" s="144"/>
    </row>
    <row r="86" spans="2:7" ht="12">
      <c r="B86" s="131"/>
      <c r="C86" s="131"/>
      <c r="E86" s="131"/>
      <c r="G86" s="144"/>
    </row>
    <row r="87" spans="2:9" ht="12">
      <c r="B87" s="131"/>
      <c r="C87" s="162"/>
      <c r="E87" s="131"/>
      <c r="G87" s="144"/>
      <c r="H87" s="146"/>
      <c r="I87" s="147"/>
    </row>
    <row r="88" spans="2:7" ht="12">
      <c r="B88" s="131"/>
      <c r="C88" s="131"/>
      <c r="E88" s="131"/>
      <c r="G88" s="144"/>
    </row>
    <row r="89" spans="2:7" ht="12">
      <c r="B89" s="131"/>
      <c r="C89" s="131"/>
      <c r="E89" s="131"/>
      <c r="G89" s="144"/>
    </row>
    <row r="90" spans="2:7" ht="12">
      <c r="B90" s="145"/>
      <c r="C90" s="131"/>
      <c r="E90" s="131"/>
      <c r="G90" s="144"/>
    </row>
    <row r="91" spans="2:7" ht="12">
      <c r="B91" s="148"/>
      <c r="C91" s="131"/>
      <c r="E91" s="131"/>
      <c r="G91" s="144"/>
    </row>
    <row r="92" spans="2:7" ht="12">
      <c r="B92" s="148"/>
      <c r="C92" s="131"/>
      <c r="E92" s="131"/>
      <c r="G92" s="144" t="s">
        <v>17</v>
      </c>
    </row>
  </sheetData>
  <sheetProtection/>
  <mergeCells count="14">
    <mergeCell ref="AF75:AK75"/>
    <mergeCell ref="AF77:AK77"/>
    <mergeCell ref="AR1:AX1"/>
    <mergeCell ref="AK69:AO69"/>
    <mergeCell ref="AR69:AV69"/>
    <mergeCell ref="AU74:AW74"/>
    <mergeCell ref="AD69:AH69"/>
    <mergeCell ref="AP74:AR74"/>
    <mergeCell ref="C6:H6"/>
    <mergeCell ref="W69:AA69"/>
    <mergeCell ref="A7:A8"/>
    <mergeCell ref="I69:M69"/>
    <mergeCell ref="P69:T69"/>
    <mergeCell ref="B7:B8"/>
  </mergeCells>
  <printOptions horizontalCentered="1"/>
  <pageMargins left="0.42" right="0.12" top="0.35" bottom="0.32" header="0.18" footer="0.26"/>
  <pageSetup fitToHeight="1" fitToWidth="1" horizontalDpi="600" verticalDpi="600" orientation="landscape" paperSize="9" scale="53" r:id="rId3"/>
  <headerFooter alignWithMargins="0">
    <oddHeader>&amp;C&amp;A</oddHeader>
    <oddFooter>&amp;C&amp;8&amp;P/&amp;N&amp;R&amp;8hm 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EUH-E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Henryk Miłosz</dc:creator>
  <cp:keywords/>
  <dc:description/>
  <cp:lastModifiedBy>Kamila</cp:lastModifiedBy>
  <cp:lastPrinted>2014-06-06T13:13:31Z</cp:lastPrinted>
  <dcterms:created xsi:type="dcterms:W3CDTF">2010-12-07T09:12:26Z</dcterms:created>
  <dcterms:modified xsi:type="dcterms:W3CDTF">2016-12-07T21:54:23Z</dcterms:modified>
  <cp:category/>
  <cp:version/>
  <cp:contentType/>
  <cp:contentStatus/>
</cp:coreProperties>
</file>